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kq\Desktop\"/>
    </mc:Choice>
  </mc:AlternateContent>
  <bookViews>
    <workbookView xWindow="-105" yWindow="-105" windowWidth="25815" windowHeight="1561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5" i="1"/>
  <c r="G14" i="1"/>
  <c r="G9" i="1"/>
  <c r="G13" i="1"/>
  <c r="G11" i="1"/>
  <c r="G8" i="1"/>
  <c r="G7" i="1"/>
  <c r="G12" i="1"/>
  <c r="G5" i="1"/>
  <c r="G6" i="1"/>
  <c r="G4" i="1"/>
  <c r="G3" i="1"/>
  <c r="G2" i="1"/>
</calcChain>
</file>

<file path=xl/sharedStrings.xml><?xml version="1.0" encoding="utf-8"?>
<sst xmlns="http://schemas.openxmlformats.org/spreadsheetml/2006/main" count="347" uniqueCount="190">
  <si>
    <t>类别</t>
    <phoneticPr fontId="2" type="noConversion"/>
  </si>
  <si>
    <t>机柜位置</t>
    <phoneticPr fontId="2" type="noConversion"/>
  </si>
  <si>
    <t>IP</t>
    <phoneticPr fontId="2" type="noConversion"/>
  </si>
  <si>
    <t>部署组件</t>
    <phoneticPr fontId="2" type="noConversion"/>
  </si>
  <si>
    <t>存储服务器-1</t>
    <phoneticPr fontId="2" type="noConversion"/>
  </si>
  <si>
    <t>R10-F14-1</t>
    <phoneticPr fontId="2" type="noConversion"/>
  </si>
  <si>
    <t>192.168.10.1</t>
    <phoneticPr fontId="2" type="noConversion"/>
  </si>
  <si>
    <t>chproxy
galaxy-app-nginx
galaxy-job-service
galaxy-qgw-service
galaxy-report-service
galaxy-app-keepalive
hos
Mariadb
Druid（query）</t>
    <phoneticPr fontId="2" type="noConversion"/>
  </si>
  <si>
    <t>存储服务器-2</t>
  </si>
  <si>
    <t>R10-F14-2</t>
  </si>
  <si>
    <t>192.168.10.2</t>
  </si>
  <si>
    <t>存储服务器-3</t>
  </si>
  <si>
    <t>R10-F14-3</t>
  </si>
  <si>
    <t>192.168.10.3</t>
  </si>
  <si>
    <t>nacos
zookeeper</t>
    <phoneticPr fontId="2" type="noConversion"/>
  </si>
  <si>
    <t>存储服务器-4</t>
  </si>
  <si>
    <t>R10-F14-4</t>
  </si>
  <si>
    <t>192.168.10.4</t>
  </si>
  <si>
    <t>存储服务器-5</t>
  </si>
  <si>
    <t>R10-F14-5</t>
  </si>
  <si>
    <t>192.168.10.5</t>
  </si>
  <si>
    <t>存储服务器-6</t>
  </si>
  <si>
    <t>R10-F14-6</t>
  </si>
  <si>
    <t>192.168.10.6</t>
  </si>
  <si>
    <t>kafka
flink
Druid（worker）</t>
    <phoneticPr fontId="2" type="noConversion"/>
  </si>
  <si>
    <t>存储服务器-7</t>
  </si>
  <si>
    <t>R10-F14-7</t>
  </si>
  <si>
    <t>192.168.10.7</t>
  </si>
  <si>
    <t>存储服务器-8</t>
  </si>
  <si>
    <t>R10-F14-8</t>
  </si>
  <si>
    <t>192.168.10.8</t>
  </si>
  <si>
    <t>存储服务器-9</t>
  </si>
  <si>
    <t>R10-F14-9</t>
  </si>
  <si>
    <t>192.168.10.9</t>
  </si>
  <si>
    <t>hadoop
hbase
spark
clickhouse（query）</t>
    <phoneticPr fontId="2" type="noConversion"/>
  </si>
  <si>
    <t>存储服务器-10</t>
  </si>
  <si>
    <t>R10-F14-10</t>
  </si>
  <si>
    <t>192.168.10.10</t>
  </si>
  <si>
    <t>存储服务器-11</t>
  </si>
  <si>
    <t>R10-F15-1</t>
    <phoneticPr fontId="2" type="noConversion"/>
  </si>
  <si>
    <t>192.168.10.11</t>
  </si>
  <si>
    <t>hadoop
hbase
spark</t>
    <phoneticPr fontId="2" type="noConversion"/>
  </si>
  <si>
    <t>存储服务器-12</t>
  </si>
  <si>
    <t>R10-F15-2</t>
  </si>
  <si>
    <t>192.168.10.12</t>
  </si>
  <si>
    <t>gohangout
clickhouse（data）</t>
    <phoneticPr fontId="2" type="noConversion"/>
  </si>
  <si>
    <t>存储服务器-13</t>
  </si>
  <si>
    <t>R09-F15-1</t>
    <phoneticPr fontId="2" type="noConversion"/>
  </si>
  <si>
    <t>192.168.10.129</t>
    <phoneticPr fontId="2" type="noConversion"/>
  </si>
  <si>
    <t>存储服务器-14</t>
  </si>
  <si>
    <t>R09-F15-2</t>
  </si>
  <si>
    <t>192.168.10.130</t>
    <phoneticPr fontId="2" type="noConversion"/>
  </si>
  <si>
    <t>gohangout
clickhouse（data）
arangodb
dos_baseline</t>
    <phoneticPr fontId="2" type="noConversion"/>
  </si>
  <si>
    <t>存储使用（Size  Used Avail Use% ）</t>
    <phoneticPr fontId="2" type="noConversion"/>
  </si>
  <si>
    <t xml:space="preserve">66T  101G   63T   1% </t>
    <phoneticPr fontId="2" type="noConversion"/>
  </si>
  <si>
    <t xml:space="preserve"> 66T   30G   63T   1%</t>
  </si>
  <si>
    <t>66T  2.9G   63T   1%</t>
  </si>
  <si>
    <t>66T  291G   62T   1%</t>
  </si>
  <si>
    <t>66T  285G   62T   1%</t>
  </si>
  <si>
    <t xml:space="preserve">66T  3.3T   59T   6% </t>
  </si>
  <si>
    <t>66T  286G   62T   1%</t>
  </si>
  <si>
    <t>66T  3.2T   60T   6%</t>
  </si>
  <si>
    <t>66T   32T   31T  52%</t>
  </si>
  <si>
    <t xml:space="preserve"> 66T   32T   31T  52%</t>
  </si>
  <si>
    <t xml:space="preserve">66T  9.9T   53T  16% </t>
  </si>
  <si>
    <t xml:space="preserve">66T  5.6T   57T  10% </t>
  </si>
  <si>
    <t>0.92    1.21    1.76</t>
    <phoneticPr fontId="2" type="noConversion"/>
  </si>
  <si>
    <t>0.18     0.46     0.58</t>
  </si>
  <si>
    <t>0.00     0.01     0.05</t>
  </si>
  <si>
    <t>0.06     0.04     0.05</t>
  </si>
  <si>
    <t>0.20     0.07     0.06</t>
  </si>
  <si>
    <t>16.71     18.02     18.91</t>
  </si>
  <si>
    <t>18.00     17.82     17.35</t>
  </si>
  <si>
    <t>18.45     19.56     19.86</t>
  </si>
  <si>
    <t xml:space="preserve"> 4.57     4.53     5.71</t>
  </si>
  <si>
    <t xml:space="preserve"> 0.44     0.73     0.76</t>
  </si>
  <si>
    <t>3.42     2.12     1.95</t>
  </si>
  <si>
    <t>6.28     14.71     18.67</t>
  </si>
  <si>
    <t xml:space="preserve"> 8.03     15.16     16.62</t>
  </si>
  <si>
    <t>3.49     5.30     6.67</t>
  </si>
  <si>
    <t>cpu负载（1分    5分   15分）</t>
    <phoneticPr fontId="2" type="noConversion"/>
  </si>
  <si>
    <t>CPU占用率</t>
    <phoneticPr fontId="2" type="noConversion"/>
  </si>
  <si>
    <t>238G</t>
  </si>
  <si>
    <t>192.168.10.1:</t>
  </si>
  <si>
    <t>192.168.10.2:</t>
  </si>
  <si>
    <t>192.168.10.6:</t>
  </si>
  <si>
    <t>192.168.10.7:</t>
  </si>
  <si>
    <t>192.168.10.9:</t>
  </si>
  <si>
    <t>192.168.10.12:</t>
  </si>
  <si>
    <t>192.168.10.8:</t>
  </si>
  <si>
    <t>192.168.10.5:</t>
  </si>
  <si>
    <t>192.168.10.130:</t>
  </si>
  <si>
    <t>192.168.10.4:</t>
  </si>
  <si>
    <t>192.168.10.129:</t>
  </si>
  <si>
    <t>192.168.10.10:</t>
  </si>
  <si>
    <t>192.168.10.3:</t>
  </si>
  <si>
    <t>192.168.10.11:</t>
  </si>
  <si>
    <t>Mem:</t>
  </si>
  <si>
    <t>251G</t>
  </si>
  <si>
    <t>17G</t>
  </si>
  <si>
    <t>232G</t>
  </si>
  <si>
    <t>233G</t>
  </si>
  <si>
    <t>12G</t>
  </si>
  <si>
    <t>36G</t>
  </si>
  <si>
    <t>214G</t>
  </si>
  <si>
    <t>34G</t>
  </si>
  <si>
    <t>50M</t>
  </si>
  <si>
    <t>215G</t>
  </si>
  <si>
    <t>32M</t>
  </si>
  <si>
    <t>213G</t>
  </si>
  <si>
    <t>39G</t>
  </si>
  <si>
    <t>94G</t>
  </si>
  <si>
    <t>257M</t>
  </si>
  <si>
    <t>117G</t>
  </si>
  <si>
    <t>210G</t>
  </si>
  <si>
    <t>43G</t>
  </si>
  <si>
    <t>173G</t>
  </si>
  <si>
    <t>234M</t>
  </si>
  <si>
    <t>33G</t>
  </si>
  <si>
    <t>206G</t>
  </si>
  <si>
    <t>7.3G</t>
  </si>
  <si>
    <t>237G</t>
  </si>
  <si>
    <t>6.4G</t>
  </si>
  <si>
    <t>242G</t>
  </si>
  <si>
    <t>6.8G</t>
  </si>
  <si>
    <t>6.3G</t>
  </si>
  <si>
    <t>243G</t>
  </si>
  <si>
    <t>6.9G</t>
  </si>
  <si>
    <t>126G</t>
  </si>
  <si>
    <t>45M</t>
  </si>
  <si>
    <t>124G</t>
  </si>
  <si>
    <t>70M</t>
  </si>
  <si>
    <t>125G</t>
  </si>
  <si>
    <t>129G</t>
  </si>
  <si>
    <t>12M</t>
  </si>
  <si>
    <t>116G</t>
  </si>
  <si>
    <t>120G</t>
  </si>
  <si>
    <t>31M</t>
  </si>
  <si>
    <t>638M</t>
  </si>
  <si>
    <t>38M</t>
  </si>
  <si>
    <t>4.0G</t>
  </si>
  <si>
    <t>8.5M</t>
  </si>
  <si>
    <t>235G</t>
  </si>
  <si>
    <t>35G</t>
  </si>
  <si>
    <t>1.5G</t>
  </si>
  <si>
    <t>969M</t>
  </si>
  <si>
    <t>216G</t>
  </si>
  <si>
    <t>3.0G</t>
  </si>
  <si>
    <t>211G</t>
  </si>
  <si>
    <t>112G</t>
  </si>
  <si>
    <t>123G</t>
  </si>
  <si>
    <t>10G</t>
  </si>
  <si>
    <t>13G</t>
  </si>
  <si>
    <t>108G</t>
  </si>
  <si>
    <t>921M</t>
  </si>
  <si>
    <t>IO使用率%（未使用clickhouse查询）</t>
    <phoneticPr fontId="2" type="noConversion"/>
  </si>
  <si>
    <t>IO使用率%（使用clickhouse查询）</t>
    <phoneticPr fontId="2" type="noConversion"/>
  </si>
  <si>
    <t>内存free（使用clickhouse查询）</t>
    <phoneticPr fontId="2" type="noConversion"/>
  </si>
  <si>
    <t>内存free（未使用clickhouse查询）</t>
    <phoneticPr fontId="2" type="noConversion"/>
  </si>
  <si>
    <t>25G</t>
  </si>
  <si>
    <t>695M</t>
  </si>
  <si>
    <t>35M</t>
  </si>
  <si>
    <t>225G</t>
  </si>
  <si>
    <t>766M</t>
  </si>
  <si>
    <t>6.4M</t>
  </si>
  <si>
    <t>51G</t>
  </si>
  <si>
    <t>7.7G</t>
  </si>
  <si>
    <t>48M</t>
  </si>
  <si>
    <t>192G</t>
  </si>
  <si>
    <t>198G</t>
  </si>
  <si>
    <t>55G</t>
  </si>
  <si>
    <t>27G</t>
  </si>
  <si>
    <t>168G</t>
  </si>
  <si>
    <t>194G</t>
  </si>
  <si>
    <t>19G</t>
  </si>
  <si>
    <t>21M</t>
  </si>
  <si>
    <t>176G</t>
  </si>
  <si>
    <t>195G</t>
  </si>
  <si>
    <t>93G</t>
  </si>
  <si>
    <t>127G</t>
  </si>
  <si>
    <t>7.6G</t>
  </si>
  <si>
    <t>122G</t>
  </si>
  <si>
    <t>8.8G</t>
  </si>
  <si>
    <t>71M</t>
  </si>
  <si>
    <t>119G</t>
  </si>
  <si>
    <t>128G</t>
  </si>
  <si>
    <t>13M</t>
  </si>
  <si>
    <t>111G</t>
  </si>
  <si>
    <t>121G</t>
  </si>
  <si>
    <t>952M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</si>
</sst>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21" fontId="0" fillId="0" borderId="0" xfId="0" applyNumberFormat="1"/>
  </cellXfs>
  <cellStyles count="3">
    <cellStyle name="百分比" xfId="2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I1" workbookViewId="0">
      <selection activeCell="K3" sqref="K3"/>
    </sheetView>
  </sheetViews>
  <sheetFormatPr defaultColWidth="32.125" defaultRowHeight="14.25" x14ac:dyDescent="0.2"/>
  <cols>
    <col min="1" max="1" width="13.5" bestFit="1" customWidth="1"/>
    <col min="2" max="2" width="11" bestFit="1" customWidth="1"/>
    <col min="3" max="3" width="13.625" bestFit="1" customWidth="1"/>
    <col min="4" max="4" width="19" bestFit="1" customWidth="1"/>
    <col min="8" max="10" width="32.125" style="9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53</v>
      </c>
      <c r="F1" s="1" t="s">
        <v>80</v>
      </c>
      <c r="G1" s="1" t="s">
        <v>81</v>
      </c>
      <c r="H1" s="1" t="s">
        <v>155</v>
      </c>
      <c r="I1" s="1" t="s">
        <v>156</v>
      </c>
      <c r="J1" s="10" t="s">
        <v>158</v>
      </c>
      <c r="K1" s="10" t="s">
        <v>157</v>
      </c>
    </row>
    <row r="2" spans="1:11" ht="128.25" x14ac:dyDescent="0.2">
      <c r="A2" s="2" t="s">
        <v>4</v>
      </c>
      <c r="B2" s="2" t="s">
        <v>5</v>
      </c>
      <c r="C2" s="3" t="s">
        <v>6</v>
      </c>
      <c r="D2" s="4" t="s">
        <v>7</v>
      </c>
      <c r="E2" s="6" t="s">
        <v>54</v>
      </c>
      <c r="F2" s="7" t="s">
        <v>66</v>
      </c>
      <c r="G2" s="8">
        <f>1-99.1%</f>
        <v>9.000000000000008E-3</v>
      </c>
      <c r="H2" s="7">
        <v>1.3196699999999999</v>
      </c>
      <c r="I2" s="7">
        <v>1.3213299999999999</v>
      </c>
      <c r="J2" s="7" t="s">
        <v>178</v>
      </c>
      <c r="K2" s="7" t="s">
        <v>111</v>
      </c>
    </row>
    <row r="3" spans="1:11" ht="128.25" x14ac:dyDescent="0.2">
      <c r="A3" s="2" t="s">
        <v>8</v>
      </c>
      <c r="B3" s="2" t="s">
        <v>9</v>
      </c>
      <c r="C3" s="3" t="s">
        <v>10</v>
      </c>
      <c r="D3" s="4" t="s">
        <v>7</v>
      </c>
      <c r="E3" s="6" t="s">
        <v>55</v>
      </c>
      <c r="F3" s="7" t="s">
        <v>67</v>
      </c>
      <c r="G3" s="8">
        <f>1- 99.5%</f>
        <v>5.0000000000000044E-3</v>
      </c>
      <c r="H3" s="7">
        <v>0.871</v>
      </c>
      <c r="I3" s="7">
        <v>0.89249999999999996</v>
      </c>
      <c r="J3" s="7" t="s">
        <v>116</v>
      </c>
      <c r="K3" s="7" t="s">
        <v>116</v>
      </c>
    </row>
    <row r="4" spans="1:11" ht="28.5" x14ac:dyDescent="0.2">
      <c r="A4" s="2" t="s">
        <v>11</v>
      </c>
      <c r="B4" s="2" t="s">
        <v>12</v>
      </c>
      <c r="C4" s="3" t="s">
        <v>13</v>
      </c>
      <c r="D4" s="5" t="s">
        <v>14</v>
      </c>
      <c r="E4" s="6" t="s">
        <v>56</v>
      </c>
      <c r="F4" s="7" t="s">
        <v>68</v>
      </c>
      <c r="G4" s="8">
        <f>1- 99.6%</f>
        <v>4.0000000000000036E-3</v>
      </c>
      <c r="H4" s="7">
        <v>0.41966700000000001</v>
      </c>
      <c r="I4" s="7">
        <v>0.43049999999999999</v>
      </c>
      <c r="J4" s="7" t="s">
        <v>121</v>
      </c>
      <c r="K4" s="7" t="s">
        <v>121</v>
      </c>
    </row>
    <row r="5" spans="1:11" ht="28.5" x14ac:dyDescent="0.2">
      <c r="A5" s="2" t="s">
        <v>15</v>
      </c>
      <c r="B5" s="2" t="s">
        <v>16</v>
      </c>
      <c r="C5" s="3" t="s">
        <v>17</v>
      </c>
      <c r="D5" s="5" t="s">
        <v>14</v>
      </c>
      <c r="E5" s="6" t="s">
        <v>56</v>
      </c>
      <c r="F5" s="7" t="s">
        <v>69</v>
      </c>
      <c r="G5" s="8">
        <f t="shared" ref="G5:G6" si="0">1- 99.6%</f>
        <v>4.0000000000000036E-3</v>
      </c>
      <c r="H5" s="7">
        <v>0.27066699999999999</v>
      </c>
      <c r="I5" s="7">
        <v>0.36566700000000002</v>
      </c>
      <c r="J5" s="7" t="s">
        <v>82</v>
      </c>
      <c r="K5" s="7" t="s">
        <v>82</v>
      </c>
    </row>
    <row r="6" spans="1:11" ht="28.5" x14ac:dyDescent="0.2">
      <c r="A6" s="2" t="s">
        <v>18</v>
      </c>
      <c r="B6" s="2" t="s">
        <v>19</v>
      </c>
      <c r="C6" s="3" t="s">
        <v>20</v>
      </c>
      <c r="D6" s="5" t="s">
        <v>14</v>
      </c>
      <c r="E6" s="6" t="s">
        <v>56</v>
      </c>
      <c r="F6" s="7" t="s">
        <v>70</v>
      </c>
      <c r="G6" s="8">
        <f t="shared" si="0"/>
        <v>4.0000000000000036E-3</v>
      </c>
      <c r="H6" s="7">
        <v>0.16800000000000001</v>
      </c>
      <c r="I6" s="7">
        <v>0.35033300000000001</v>
      </c>
      <c r="J6" s="7" t="s">
        <v>82</v>
      </c>
      <c r="K6" s="7" t="s">
        <v>82</v>
      </c>
    </row>
    <row r="7" spans="1:11" ht="42.75" x14ac:dyDescent="0.2">
      <c r="A7" s="2" t="s">
        <v>21</v>
      </c>
      <c r="B7" s="2" t="s">
        <v>22</v>
      </c>
      <c r="C7" s="3" t="s">
        <v>23</v>
      </c>
      <c r="D7" s="5" t="s">
        <v>24</v>
      </c>
      <c r="E7" s="6" t="s">
        <v>57</v>
      </c>
      <c r="F7" s="7" t="s">
        <v>71</v>
      </c>
      <c r="G7" s="8">
        <f>1- 70.7%</f>
        <v>0.29299999999999993</v>
      </c>
      <c r="H7" s="7">
        <v>45.295200000000001</v>
      </c>
      <c r="I7" s="7">
        <v>47.708799999999997</v>
      </c>
      <c r="J7" s="7" t="s">
        <v>180</v>
      </c>
      <c r="K7" s="7" t="s">
        <v>102</v>
      </c>
    </row>
    <row r="8" spans="1:11" ht="42.75" x14ac:dyDescent="0.2">
      <c r="A8" s="2" t="s">
        <v>25</v>
      </c>
      <c r="B8" s="2" t="s">
        <v>26</v>
      </c>
      <c r="C8" s="3" t="s">
        <v>27</v>
      </c>
      <c r="D8" s="5" t="s">
        <v>24</v>
      </c>
      <c r="E8" s="6" t="s">
        <v>58</v>
      </c>
      <c r="F8" s="7" t="s">
        <v>72</v>
      </c>
      <c r="G8" s="8">
        <f>1- 71.2%</f>
        <v>0.28799999999999992</v>
      </c>
      <c r="H8" s="7">
        <v>39.846299999999999</v>
      </c>
      <c r="I8" s="7">
        <v>48.069800000000001</v>
      </c>
      <c r="J8" s="7" t="s">
        <v>182</v>
      </c>
      <c r="K8" s="7" t="s">
        <v>151</v>
      </c>
    </row>
    <row r="9" spans="1:11" ht="42.75" x14ac:dyDescent="0.2">
      <c r="A9" s="2" t="s">
        <v>28</v>
      </c>
      <c r="B9" s="2" t="s">
        <v>29</v>
      </c>
      <c r="C9" s="3" t="s">
        <v>30</v>
      </c>
      <c r="D9" s="5" t="s">
        <v>24</v>
      </c>
      <c r="E9" s="6" t="s">
        <v>60</v>
      </c>
      <c r="F9" s="7" t="s">
        <v>73</v>
      </c>
      <c r="G9" s="8">
        <f>1- 74.9%</f>
        <v>0.25099999999999989</v>
      </c>
      <c r="H9" s="7">
        <v>64.115300000000005</v>
      </c>
      <c r="I9" s="7">
        <v>67.518000000000001</v>
      </c>
      <c r="J9" s="7" t="s">
        <v>151</v>
      </c>
      <c r="K9" s="7" t="s">
        <v>152</v>
      </c>
    </row>
    <row r="10" spans="1:11" ht="57" x14ac:dyDescent="0.2">
      <c r="A10" s="2" t="s">
        <v>31</v>
      </c>
      <c r="B10" s="2" t="s">
        <v>32</v>
      </c>
      <c r="C10" s="3" t="s">
        <v>33</v>
      </c>
      <c r="D10" s="5" t="s">
        <v>34</v>
      </c>
      <c r="E10" s="6" t="s">
        <v>59</v>
      </c>
      <c r="F10" s="7" t="s">
        <v>74</v>
      </c>
      <c r="G10" s="8">
        <f>1- 98.2 %</f>
        <v>1.8000000000000016E-2</v>
      </c>
      <c r="H10" s="7">
        <v>24.982800000000001</v>
      </c>
      <c r="I10" s="7">
        <v>17.383800000000001</v>
      </c>
      <c r="J10" s="7" t="s">
        <v>189</v>
      </c>
      <c r="K10" s="7" t="s">
        <v>154</v>
      </c>
    </row>
    <row r="11" spans="1:11" ht="57" x14ac:dyDescent="0.2">
      <c r="A11" s="2" t="s">
        <v>35</v>
      </c>
      <c r="B11" s="2" t="s">
        <v>36</v>
      </c>
      <c r="C11" s="3" t="s">
        <v>37</v>
      </c>
      <c r="D11" s="5" t="s">
        <v>34</v>
      </c>
      <c r="E11" s="6" t="s">
        <v>61</v>
      </c>
      <c r="F11" s="7" t="s">
        <v>75</v>
      </c>
      <c r="G11" s="8">
        <f>1-99.2%</f>
        <v>8.0000000000000071E-3</v>
      </c>
      <c r="H11" s="7">
        <v>12.313499999999999</v>
      </c>
      <c r="I11" s="7">
        <v>21.778300000000002</v>
      </c>
      <c r="J11" s="7" t="s">
        <v>160</v>
      </c>
      <c r="K11" s="7" t="s">
        <v>138</v>
      </c>
    </row>
    <row r="12" spans="1:11" ht="42.75" x14ac:dyDescent="0.2">
      <c r="A12" s="2" t="s">
        <v>38</v>
      </c>
      <c r="B12" s="2" t="s">
        <v>39</v>
      </c>
      <c r="C12" s="3" t="s">
        <v>40</v>
      </c>
      <c r="D12" s="5" t="s">
        <v>41</v>
      </c>
      <c r="E12" s="6" t="s">
        <v>65</v>
      </c>
      <c r="F12" s="7" t="s">
        <v>76</v>
      </c>
      <c r="G12" s="8">
        <f>1- 97.4%</f>
        <v>2.5999999999999912E-2</v>
      </c>
      <c r="H12" s="7">
        <v>33.437800000000003</v>
      </c>
      <c r="I12" s="7">
        <v>64.207999999999998</v>
      </c>
      <c r="J12" s="7" t="s">
        <v>163</v>
      </c>
      <c r="K12" s="7" t="s">
        <v>140</v>
      </c>
    </row>
    <row r="13" spans="1:11" ht="28.5" x14ac:dyDescent="0.2">
      <c r="A13" s="2" t="s">
        <v>42</v>
      </c>
      <c r="B13" s="2" t="s">
        <v>43</v>
      </c>
      <c r="C13" s="3" t="s">
        <v>44</v>
      </c>
      <c r="D13" s="5" t="s">
        <v>45</v>
      </c>
      <c r="E13" s="6" t="s">
        <v>62</v>
      </c>
      <c r="F13" s="7" t="s">
        <v>77</v>
      </c>
      <c r="G13" s="8">
        <f>1-91.2%</f>
        <v>8.7999999999999967E-2</v>
      </c>
      <c r="H13" s="7">
        <v>41.048699999999997</v>
      </c>
      <c r="I13" s="7">
        <v>98.883799999999994</v>
      </c>
      <c r="J13" s="7" t="s">
        <v>171</v>
      </c>
      <c r="K13" s="7" t="s">
        <v>145</v>
      </c>
    </row>
    <row r="14" spans="1:11" ht="28.5" x14ac:dyDescent="0.2">
      <c r="A14" s="2" t="s">
        <v>46</v>
      </c>
      <c r="B14" s="2" t="s">
        <v>47</v>
      </c>
      <c r="C14" s="3" t="s">
        <v>48</v>
      </c>
      <c r="D14" s="5" t="s">
        <v>45</v>
      </c>
      <c r="E14" s="6" t="s">
        <v>63</v>
      </c>
      <c r="F14" s="7" t="s">
        <v>78</v>
      </c>
      <c r="G14" s="8">
        <f>1- 88.5%</f>
        <v>0.11499999999999999</v>
      </c>
      <c r="H14" s="7">
        <v>76.653000000000006</v>
      </c>
      <c r="I14" s="7">
        <v>98.6828</v>
      </c>
      <c r="J14" s="7" t="s">
        <v>166</v>
      </c>
      <c r="K14" s="7" t="s">
        <v>144</v>
      </c>
    </row>
    <row r="15" spans="1:11" ht="57" x14ac:dyDescent="0.2">
      <c r="A15" s="2" t="s">
        <v>49</v>
      </c>
      <c r="B15" s="2" t="s">
        <v>50</v>
      </c>
      <c r="C15" s="3" t="s">
        <v>51</v>
      </c>
      <c r="D15" s="5" t="s">
        <v>52</v>
      </c>
      <c r="E15" s="6" t="s">
        <v>64</v>
      </c>
      <c r="F15" s="7" t="s">
        <v>79</v>
      </c>
      <c r="G15" s="8">
        <f>1- 90.8%</f>
        <v>9.2000000000000082E-2</v>
      </c>
      <c r="H15" s="7">
        <v>28.558700000000002</v>
      </c>
      <c r="I15" s="7">
        <v>98.512799999999999</v>
      </c>
      <c r="J15" s="7" t="s">
        <v>174</v>
      </c>
      <c r="K15" s="7" t="s">
        <v>147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17" sqref="E17:E21"/>
    </sheetView>
  </sheetViews>
  <sheetFormatPr defaultRowHeight="14.25" x14ac:dyDescent="0.2"/>
  <cols>
    <col min="1" max="1" width="35.875" bestFit="1" customWidth="1"/>
  </cols>
  <sheetData>
    <row r="1" spans="1:8" x14ac:dyDescent="0.2">
      <c r="A1" t="s">
        <v>94</v>
      </c>
      <c r="B1" t="s">
        <v>97</v>
      </c>
      <c r="C1" t="s">
        <v>98</v>
      </c>
      <c r="D1" t="s">
        <v>99</v>
      </c>
      <c r="E1" t="s">
        <v>138</v>
      </c>
      <c r="F1" t="s">
        <v>139</v>
      </c>
      <c r="G1" t="s">
        <v>101</v>
      </c>
      <c r="H1" t="s">
        <v>101</v>
      </c>
    </row>
    <row r="2" spans="1:8" x14ac:dyDescent="0.2">
      <c r="A2" t="s">
        <v>96</v>
      </c>
      <c r="B2" s="11" t="s">
        <v>97</v>
      </c>
      <c r="C2" t="s">
        <v>98</v>
      </c>
      <c r="D2" t="s">
        <v>102</v>
      </c>
      <c r="E2" t="s">
        <v>140</v>
      </c>
      <c r="F2" t="s">
        <v>141</v>
      </c>
      <c r="G2" t="s">
        <v>142</v>
      </c>
      <c r="H2" t="s">
        <v>82</v>
      </c>
    </row>
    <row r="3" spans="1:8" x14ac:dyDescent="0.2">
      <c r="A3" t="s">
        <v>93</v>
      </c>
      <c r="B3" t="s">
        <v>97</v>
      </c>
      <c r="C3" t="s">
        <v>98</v>
      </c>
      <c r="D3" t="s">
        <v>143</v>
      </c>
      <c r="E3" t="s">
        <v>144</v>
      </c>
      <c r="F3" t="s">
        <v>106</v>
      </c>
      <c r="G3" t="s">
        <v>104</v>
      </c>
      <c r="H3" t="s">
        <v>104</v>
      </c>
    </row>
    <row r="4" spans="1:8" x14ac:dyDescent="0.2">
      <c r="A4" t="s">
        <v>88</v>
      </c>
      <c r="B4" s="11" t="s">
        <v>97</v>
      </c>
      <c r="C4" t="s">
        <v>98</v>
      </c>
      <c r="D4" t="s">
        <v>105</v>
      </c>
      <c r="E4" t="s">
        <v>145</v>
      </c>
      <c r="F4" t="s">
        <v>106</v>
      </c>
      <c r="G4" t="s">
        <v>146</v>
      </c>
      <c r="H4" t="s">
        <v>107</v>
      </c>
    </row>
    <row r="5" spans="1:8" x14ac:dyDescent="0.2">
      <c r="A5" t="s">
        <v>91</v>
      </c>
      <c r="B5" t="s">
        <v>97</v>
      </c>
      <c r="C5" t="s">
        <v>98</v>
      </c>
      <c r="D5" t="s">
        <v>103</v>
      </c>
      <c r="E5" t="s">
        <v>147</v>
      </c>
      <c r="F5" t="s">
        <v>108</v>
      </c>
      <c r="G5" t="s">
        <v>148</v>
      </c>
      <c r="H5" t="s">
        <v>109</v>
      </c>
    </row>
    <row r="6" spans="1:8" x14ac:dyDescent="0.2">
      <c r="A6" t="s">
        <v>83</v>
      </c>
      <c r="B6" t="s">
        <v>97</v>
      </c>
      <c r="C6" t="s">
        <v>98</v>
      </c>
      <c r="D6" t="s">
        <v>110</v>
      </c>
      <c r="E6" t="s">
        <v>111</v>
      </c>
      <c r="F6" t="s">
        <v>112</v>
      </c>
      <c r="G6" t="s">
        <v>113</v>
      </c>
      <c r="H6" t="s">
        <v>114</v>
      </c>
    </row>
    <row r="7" spans="1:8" x14ac:dyDescent="0.2">
      <c r="A7" t="s">
        <v>84</v>
      </c>
      <c r="B7" s="11" t="s">
        <v>97</v>
      </c>
      <c r="C7" t="s">
        <v>98</v>
      </c>
      <c r="D7" t="s">
        <v>115</v>
      </c>
      <c r="E7" t="s">
        <v>116</v>
      </c>
      <c r="F7" t="s">
        <v>117</v>
      </c>
      <c r="G7" t="s">
        <v>118</v>
      </c>
      <c r="H7" t="s">
        <v>119</v>
      </c>
    </row>
    <row r="8" spans="1:8" x14ac:dyDescent="0.2">
      <c r="A8" t="s">
        <v>95</v>
      </c>
      <c r="B8" s="11" t="s">
        <v>97</v>
      </c>
      <c r="C8" t="s">
        <v>98</v>
      </c>
      <c r="D8" t="s">
        <v>120</v>
      </c>
      <c r="E8" t="s">
        <v>121</v>
      </c>
      <c r="F8" t="s">
        <v>117</v>
      </c>
      <c r="G8" t="s">
        <v>122</v>
      </c>
      <c r="H8" t="s">
        <v>123</v>
      </c>
    </row>
    <row r="9" spans="1:8" x14ac:dyDescent="0.2">
      <c r="A9" t="s">
        <v>92</v>
      </c>
      <c r="B9" t="s">
        <v>97</v>
      </c>
      <c r="C9" t="s">
        <v>98</v>
      </c>
      <c r="D9" t="s">
        <v>124</v>
      </c>
      <c r="E9" t="s">
        <v>82</v>
      </c>
      <c r="F9" t="s">
        <v>117</v>
      </c>
      <c r="G9" t="s">
        <v>125</v>
      </c>
      <c r="H9" t="s">
        <v>126</v>
      </c>
    </row>
    <row r="10" spans="1:8" x14ac:dyDescent="0.2">
      <c r="A10" t="s">
        <v>90</v>
      </c>
      <c r="B10" s="11" t="s">
        <v>97</v>
      </c>
      <c r="C10" t="s">
        <v>98</v>
      </c>
      <c r="D10" t="s">
        <v>127</v>
      </c>
      <c r="E10" t="s">
        <v>82</v>
      </c>
      <c r="F10" t="s">
        <v>117</v>
      </c>
      <c r="G10" t="s">
        <v>125</v>
      </c>
      <c r="H10" t="s">
        <v>126</v>
      </c>
    </row>
    <row r="11" spans="1:8" x14ac:dyDescent="0.2">
      <c r="A11" t="s">
        <v>85</v>
      </c>
      <c r="B11" t="s">
        <v>97</v>
      </c>
      <c r="C11" t="s">
        <v>98</v>
      </c>
      <c r="D11" t="s">
        <v>128</v>
      </c>
      <c r="E11" t="s">
        <v>102</v>
      </c>
      <c r="F11" t="s">
        <v>129</v>
      </c>
      <c r="G11" t="s">
        <v>149</v>
      </c>
      <c r="H11" t="s">
        <v>150</v>
      </c>
    </row>
    <row r="12" spans="1:8" x14ac:dyDescent="0.2">
      <c r="A12" t="s">
        <v>86</v>
      </c>
      <c r="B12" s="11" t="s">
        <v>97</v>
      </c>
      <c r="C12" t="s">
        <v>98</v>
      </c>
      <c r="D12" t="s">
        <v>130</v>
      </c>
      <c r="E12" t="s">
        <v>151</v>
      </c>
      <c r="F12" t="s">
        <v>131</v>
      </c>
      <c r="G12" t="s">
        <v>135</v>
      </c>
      <c r="H12" t="s">
        <v>132</v>
      </c>
    </row>
    <row r="13" spans="1:8" x14ac:dyDescent="0.2">
      <c r="A13" t="s">
        <v>89</v>
      </c>
      <c r="B13" t="s">
        <v>97</v>
      </c>
      <c r="C13" t="s">
        <v>98</v>
      </c>
      <c r="D13" t="s">
        <v>133</v>
      </c>
      <c r="E13" t="s">
        <v>152</v>
      </c>
      <c r="F13" t="s">
        <v>134</v>
      </c>
      <c r="G13" t="s">
        <v>153</v>
      </c>
      <c r="H13" t="s">
        <v>136</v>
      </c>
    </row>
    <row r="14" spans="1:8" x14ac:dyDescent="0.2">
      <c r="A14" t="s">
        <v>87</v>
      </c>
      <c r="B14" t="s">
        <v>97</v>
      </c>
      <c r="C14" t="s">
        <v>98</v>
      </c>
      <c r="D14" t="s">
        <v>99</v>
      </c>
      <c r="E14" t="s">
        <v>154</v>
      </c>
      <c r="F14" t="s">
        <v>137</v>
      </c>
      <c r="G14" t="s">
        <v>100</v>
      </c>
      <c r="H14" t="s">
        <v>100</v>
      </c>
    </row>
    <row r="15" spans="1:8" x14ac:dyDescent="0.2">
      <c r="B15" s="11"/>
    </row>
    <row r="17" spans="1:8" x14ac:dyDescent="0.2">
      <c r="A17" t="s">
        <v>94</v>
      </c>
      <c r="B17" s="11" t="s">
        <v>97</v>
      </c>
      <c r="C17" t="s">
        <v>98</v>
      </c>
      <c r="D17" t="s">
        <v>159</v>
      </c>
      <c r="E17" t="s">
        <v>160</v>
      </c>
      <c r="F17" t="s">
        <v>161</v>
      </c>
      <c r="G17" t="s">
        <v>162</v>
      </c>
      <c r="H17" t="s">
        <v>162</v>
      </c>
    </row>
    <row r="18" spans="1:8" x14ac:dyDescent="0.2">
      <c r="A18" t="s">
        <v>96</v>
      </c>
      <c r="B18" s="11" t="s">
        <v>97</v>
      </c>
      <c r="C18" t="s">
        <v>98</v>
      </c>
      <c r="D18" t="s">
        <v>102</v>
      </c>
      <c r="E18" t="s">
        <v>163</v>
      </c>
      <c r="F18" t="s">
        <v>164</v>
      </c>
      <c r="G18" t="s">
        <v>82</v>
      </c>
      <c r="H18" t="s">
        <v>82</v>
      </c>
    </row>
    <row r="19" spans="1:8" x14ac:dyDescent="0.2">
      <c r="A19" t="s">
        <v>93</v>
      </c>
      <c r="B19" t="s">
        <v>97</v>
      </c>
      <c r="C19" t="s">
        <v>98</v>
      </c>
      <c r="D19" t="s">
        <v>165</v>
      </c>
      <c r="E19" t="s">
        <v>166</v>
      </c>
      <c r="F19" t="s">
        <v>167</v>
      </c>
      <c r="G19" t="s">
        <v>168</v>
      </c>
      <c r="H19" t="s">
        <v>169</v>
      </c>
    </row>
    <row r="20" spans="1:8" x14ac:dyDescent="0.2">
      <c r="A20" t="s">
        <v>88</v>
      </c>
      <c r="B20" s="11" t="s">
        <v>97</v>
      </c>
      <c r="C20" t="s">
        <v>98</v>
      </c>
      <c r="D20" t="s">
        <v>170</v>
      </c>
      <c r="E20" t="s">
        <v>171</v>
      </c>
      <c r="F20" t="s">
        <v>106</v>
      </c>
      <c r="G20" t="s">
        <v>172</v>
      </c>
      <c r="H20" t="s">
        <v>173</v>
      </c>
    </row>
    <row r="21" spans="1:8" x14ac:dyDescent="0.2">
      <c r="A21" t="s">
        <v>91</v>
      </c>
      <c r="B21" t="s">
        <v>97</v>
      </c>
      <c r="C21" t="s">
        <v>98</v>
      </c>
      <c r="D21" t="s">
        <v>170</v>
      </c>
      <c r="E21" t="s">
        <v>174</v>
      </c>
      <c r="F21" t="s">
        <v>175</v>
      </c>
      <c r="G21" t="s">
        <v>176</v>
      </c>
      <c r="H21" t="s">
        <v>177</v>
      </c>
    </row>
    <row r="22" spans="1:8" x14ac:dyDescent="0.2">
      <c r="A22" t="s">
        <v>83</v>
      </c>
      <c r="B22" s="11" t="s">
        <v>97</v>
      </c>
      <c r="C22" t="s">
        <v>98</v>
      </c>
      <c r="D22" t="s">
        <v>110</v>
      </c>
      <c r="E22" t="s">
        <v>178</v>
      </c>
      <c r="F22" t="s">
        <v>112</v>
      </c>
      <c r="G22" t="s">
        <v>113</v>
      </c>
      <c r="H22" t="s">
        <v>114</v>
      </c>
    </row>
    <row r="23" spans="1:8" x14ac:dyDescent="0.2">
      <c r="A23" t="s">
        <v>84</v>
      </c>
      <c r="B23" t="s">
        <v>97</v>
      </c>
      <c r="C23" t="s">
        <v>98</v>
      </c>
      <c r="D23" t="s">
        <v>115</v>
      </c>
      <c r="E23" t="s">
        <v>116</v>
      </c>
      <c r="F23" t="s">
        <v>117</v>
      </c>
      <c r="G23" t="s">
        <v>118</v>
      </c>
      <c r="H23" t="s">
        <v>119</v>
      </c>
    </row>
    <row r="24" spans="1:8" x14ac:dyDescent="0.2">
      <c r="A24" t="s">
        <v>95</v>
      </c>
      <c r="B24" s="11" t="s">
        <v>97</v>
      </c>
      <c r="C24" t="s">
        <v>98</v>
      </c>
      <c r="D24" t="s">
        <v>120</v>
      </c>
      <c r="E24" t="s">
        <v>121</v>
      </c>
      <c r="F24" t="s">
        <v>117</v>
      </c>
      <c r="G24" t="s">
        <v>122</v>
      </c>
      <c r="H24" t="s">
        <v>123</v>
      </c>
    </row>
    <row r="25" spans="1:8" x14ac:dyDescent="0.2">
      <c r="A25" t="s">
        <v>92</v>
      </c>
      <c r="B25" t="s">
        <v>97</v>
      </c>
      <c r="C25" t="s">
        <v>98</v>
      </c>
      <c r="D25" t="s">
        <v>124</v>
      </c>
      <c r="E25" t="s">
        <v>82</v>
      </c>
      <c r="F25" t="s">
        <v>117</v>
      </c>
      <c r="G25" t="s">
        <v>125</v>
      </c>
      <c r="H25" t="s">
        <v>126</v>
      </c>
    </row>
    <row r="26" spans="1:8" x14ac:dyDescent="0.2">
      <c r="A26" t="s">
        <v>90</v>
      </c>
      <c r="B26" s="11" t="s">
        <v>97</v>
      </c>
      <c r="C26" t="s">
        <v>98</v>
      </c>
      <c r="D26" t="s">
        <v>127</v>
      </c>
      <c r="E26" t="s">
        <v>82</v>
      </c>
      <c r="F26" t="s">
        <v>117</v>
      </c>
      <c r="G26" t="s">
        <v>125</v>
      </c>
      <c r="H26" t="s">
        <v>126</v>
      </c>
    </row>
    <row r="27" spans="1:8" x14ac:dyDescent="0.2">
      <c r="A27" t="s">
        <v>85</v>
      </c>
      <c r="B27" t="s">
        <v>97</v>
      </c>
      <c r="C27" t="s">
        <v>98</v>
      </c>
      <c r="D27" t="s">
        <v>179</v>
      </c>
      <c r="E27" t="s">
        <v>180</v>
      </c>
      <c r="F27" t="s">
        <v>129</v>
      </c>
      <c r="G27" t="s">
        <v>135</v>
      </c>
      <c r="H27" t="s">
        <v>181</v>
      </c>
    </row>
    <row r="28" spans="1:8" x14ac:dyDescent="0.2">
      <c r="A28" t="s">
        <v>86</v>
      </c>
      <c r="B28" s="11" t="s">
        <v>97</v>
      </c>
      <c r="C28" t="s">
        <v>98</v>
      </c>
      <c r="D28" t="s">
        <v>150</v>
      </c>
      <c r="E28" t="s">
        <v>182</v>
      </c>
      <c r="F28" t="s">
        <v>183</v>
      </c>
      <c r="G28" t="s">
        <v>184</v>
      </c>
      <c r="H28" t="s">
        <v>128</v>
      </c>
    </row>
    <row r="29" spans="1:8" x14ac:dyDescent="0.2">
      <c r="A29" t="s">
        <v>89</v>
      </c>
      <c r="B29" t="s">
        <v>97</v>
      </c>
      <c r="C29" t="s">
        <v>98</v>
      </c>
      <c r="D29" t="s">
        <v>185</v>
      </c>
      <c r="E29" t="s">
        <v>151</v>
      </c>
      <c r="F29" t="s">
        <v>186</v>
      </c>
      <c r="G29" t="s">
        <v>187</v>
      </c>
      <c r="H29" t="s">
        <v>188</v>
      </c>
    </row>
    <row r="30" spans="1:8" x14ac:dyDescent="0.2">
      <c r="A30" t="s">
        <v>87</v>
      </c>
      <c r="B30" t="s">
        <v>97</v>
      </c>
      <c r="C30" t="s">
        <v>98</v>
      </c>
      <c r="D30" t="s">
        <v>99</v>
      </c>
      <c r="E30" t="s">
        <v>189</v>
      </c>
      <c r="F30" t="s">
        <v>137</v>
      </c>
      <c r="G30" t="s">
        <v>100</v>
      </c>
      <c r="H30" t="s">
        <v>100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ZZH</dc:creator>
  <cp:lastModifiedBy>Daikq</cp:lastModifiedBy>
  <dcterms:created xsi:type="dcterms:W3CDTF">2015-06-05T18:19:34Z</dcterms:created>
  <dcterms:modified xsi:type="dcterms:W3CDTF">2022-03-06T08:51:46Z</dcterms:modified>
</cp:coreProperties>
</file>