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media/image1.webp" ContentType="image/webp"/>
  <Override PartName="/xl/media/image2.webp" ContentType="image/webp"/>
  <Override PartName="/xl/media/image3.webp" ContentType="image/webp"/>
  <Override PartName="/xl/media/image4.webp" ContentType="image/webp"/>
  <Override PartName="/xl/media/image5.webp" ContentType="image/webp"/>
  <Override PartName="/xl/media/image6.webp" ContentType="image/webp"/>
  <Override PartName="/xl/media/image7.webp" ContentType="image/webp"/>
  <Override PartName="/xl/media/image8.webp" ContentType="image/webp"/>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620" tabRatio="834" firstSheet="1" activeTab="1"/>
  </bookViews>
  <sheets>
    <sheet name="VPN基础信息" sheetId="1" r:id="rId1"/>
    <sheet name="APK逆向及github源码分析" sheetId="2" r:id="rId2"/>
    <sheet name="官方文档及API分析" sheetId="3" r:id="rId3"/>
    <sheet name="https代理解析" sheetId="7" r:id="rId4"/>
    <sheet name="运行特征分析" sheetId="11" r:id="rId5"/>
    <sheet name="自动化拨测及特征提取" sheetId="10" r:id="rId6"/>
    <sheet name="完成进度" sheetId="12" r:id="rId7"/>
    <sheet name="Confluence更新" sheetId="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0" name="ID_0ACC0B22B8D34C17988187C14364CF5F" descr="Icon image"/>
        <xdr:cNvPicPr>
          <a:picLocks noChangeAspect="1"/>
        </xdr:cNvPicPr>
      </xdr:nvPicPr>
      <xdr:blipFill>
        <a:blip r:embed="rId1" r:link="rId2"/>
        <a:stretch>
          <a:fillRect/>
        </a:stretch>
      </xdr:blipFill>
      <xdr:spPr>
        <a:xfrm>
          <a:off x="11181080" y="678180"/>
          <a:ext cx="556260" cy="556260"/>
        </a:xfrm>
        <a:prstGeom prst="rect">
          <a:avLst/>
        </a:prstGeom>
        <a:noFill/>
        <a:ln>
          <a:noFill/>
        </a:ln>
      </xdr:spPr>
    </xdr:pic>
  </etc:cellImage>
  <etc:cellImage>
    <xdr:pic>
      <xdr:nvPicPr>
        <xdr:cNvPr id="9" name="ID_D3C0B13FF7BA435CB10294C0544E3E0D" descr="Icon image"/>
        <xdr:cNvPicPr>
          <a:picLocks noChangeAspect="1"/>
        </xdr:cNvPicPr>
      </xdr:nvPicPr>
      <xdr:blipFill>
        <a:blip r:embed="rId3" r:link="rId2"/>
        <a:stretch>
          <a:fillRect/>
        </a:stretch>
      </xdr:blipFill>
      <xdr:spPr>
        <a:xfrm>
          <a:off x="9911080" y="632460"/>
          <a:ext cx="556260" cy="556260"/>
        </a:xfrm>
        <a:prstGeom prst="rect">
          <a:avLst/>
        </a:prstGeom>
        <a:noFill/>
        <a:ln>
          <a:noFill/>
        </a:ln>
      </xdr:spPr>
    </xdr:pic>
  </etc:cellImage>
  <etc:cellImage>
    <xdr:pic>
      <xdr:nvPicPr>
        <xdr:cNvPr id="8" name="ID_42BAD2617F9B43DCB5208B31A4B2462B" descr="Icon image"/>
        <xdr:cNvPicPr>
          <a:picLocks noChangeAspect="1"/>
        </xdr:cNvPicPr>
      </xdr:nvPicPr>
      <xdr:blipFill>
        <a:blip r:embed="rId3" r:link="rId2"/>
        <a:stretch>
          <a:fillRect/>
        </a:stretch>
      </xdr:blipFill>
      <xdr:spPr>
        <a:xfrm>
          <a:off x="8641080" y="647700"/>
          <a:ext cx="556260" cy="556260"/>
        </a:xfrm>
        <a:prstGeom prst="rect">
          <a:avLst/>
        </a:prstGeom>
        <a:noFill/>
        <a:ln>
          <a:noFill/>
        </a:ln>
      </xdr:spPr>
    </xdr:pic>
  </etc:cellImage>
  <etc:cellImage>
    <xdr:pic>
      <xdr:nvPicPr>
        <xdr:cNvPr id="2" name="ID_EAC4007221CC4ACA8CA5AAF3CC6C7122" descr="Icon image"/>
        <xdr:cNvPicPr>
          <a:picLocks noChangeAspect="1"/>
        </xdr:cNvPicPr>
      </xdr:nvPicPr>
      <xdr:blipFill>
        <a:blip r:embed="rId4" r:link="rId2"/>
        <a:stretch>
          <a:fillRect/>
        </a:stretch>
      </xdr:blipFill>
      <xdr:spPr>
        <a:xfrm>
          <a:off x="967740" y="678180"/>
          <a:ext cx="556260" cy="556260"/>
        </a:xfrm>
        <a:prstGeom prst="rect">
          <a:avLst/>
        </a:prstGeom>
        <a:noFill/>
        <a:ln>
          <a:noFill/>
        </a:ln>
      </xdr:spPr>
    </xdr:pic>
  </etc:cellImage>
  <etc:cellImage>
    <xdr:pic>
      <xdr:nvPicPr>
        <xdr:cNvPr id="3" name="ID_4B86EBA45C68432BBB0C609689DB70ED" descr="Icon image"/>
        <xdr:cNvPicPr>
          <a:picLocks noChangeAspect="1"/>
        </xdr:cNvPicPr>
      </xdr:nvPicPr>
      <xdr:blipFill>
        <a:blip r:embed="rId5" r:link="rId2"/>
        <a:stretch>
          <a:fillRect/>
        </a:stretch>
      </xdr:blipFill>
      <xdr:spPr>
        <a:xfrm>
          <a:off x="2237740" y="668020"/>
          <a:ext cx="556260" cy="556260"/>
        </a:xfrm>
        <a:prstGeom prst="rect">
          <a:avLst/>
        </a:prstGeom>
        <a:noFill/>
        <a:ln>
          <a:noFill/>
        </a:ln>
      </xdr:spPr>
    </xdr:pic>
  </etc:cellImage>
  <etc:cellImage>
    <xdr:pic>
      <xdr:nvPicPr>
        <xdr:cNvPr id="4" name="ID_70A755BF414D481F93DBD294C5C94C7B" descr="Icon image"/>
        <xdr:cNvPicPr>
          <a:picLocks noChangeAspect="1"/>
        </xdr:cNvPicPr>
      </xdr:nvPicPr>
      <xdr:blipFill>
        <a:blip r:embed="rId6" r:link="rId2"/>
        <a:stretch>
          <a:fillRect/>
        </a:stretch>
      </xdr:blipFill>
      <xdr:spPr>
        <a:xfrm>
          <a:off x="3538220" y="683260"/>
          <a:ext cx="556260" cy="556260"/>
        </a:xfrm>
        <a:prstGeom prst="rect">
          <a:avLst/>
        </a:prstGeom>
        <a:noFill/>
        <a:ln>
          <a:noFill/>
        </a:ln>
      </xdr:spPr>
    </xdr:pic>
  </etc:cellImage>
  <etc:cellImage>
    <xdr:pic>
      <xdr:nvPicPr>
        <xdr:cNvPr id="5" name="ID_7DA218DC62A2462D899B29DDF554965A" descr="Icon image"/>
        <xdr:cNvPicPr>
          <a:picLocks noChangeAspect="1"/>
        </xdr:cNvPicPr>
      </xdr:nvPicPr>
      <xdr:blipFill>
        <a:blip r:embed="rId7" r:link="rId2"/>
        <a:stretch>
          <a:fillRect/>
        </a:stretch>
      </xdr:blipFill>
      <xdr:spPr>
        <a:xfrm>
          <a:off x="4800600" y="647700"/>
          <a:ext cx="556260" cy="556260"/>
        </a:xfrm>
        <a:prstGeom prst="rect">
          <a:avLst/>
        </a:prstGeom>
        <a:noFill/>
        <a:ln>
          <a:noFill/>
        </a:ln>
      </xdr:spPr>
    </xdr:pic>
  </etc:cellImage>
  <etc:cellImage>
    <xdr:pic>
      <xdr:nvPicPr>
        <xdr:cNvPr id="6" name="ID_7F2D650D37084810A8C85CCF054962FB" descr="图标图片"/>
        <xdr:cNvPicPr>
          <a:picLocks noChangeAspect="1"/>
        </xdr:cNvPicPr>
      </xdr:nvPicPr>
      <xdr:blipFill>
        <a:blip r:embed="rId8" r:link="rId2"/>
        <a:stretch>
          <a:fillRect/>
        </a:stretch>
      </xdr:blipFill>
      <xdr:spPr>
        <a:xfrm>
          <a:off x="5994400" y="655320"/>
          <a:ext cx="556260" cy="556260"/>
        </a:xfrm>
        <a:prstGeom prst="rect">
          <a:avLst/>
        </a:prstGeom>
        <a:noFill/>
        <a:ln>
          <a:noFill/>
        </a:ln>
      </xdr:spPr>
    </xdr:pic>
  </etc:cellImage>
  <etc:cellImage>
    <xdr:pic>
      <xdr:nvPicPr>
        <xdr:cNvPr id="11" name="ID_B83B918F47A94B9C9F2E99E66AF80C57" descr="Icon image"/>
        <xdr:cNvPicPr>
          <a:picLocks noChangeAspect="1"/>
        </xdr:cNvPicPr>
      </xdr:nvPicPr>
      <xdr:blipFill>
        <a:blip r:embed="rId9" r:link="rId2"/>
        <a:stretch>
          <a:fillRect/>
        </a:stretch>
      </xdr:blipFill>
      <xdr:spPr>
        <a:xfrm>
          <a:off x="7306310" y="640080"/>
          <a:ext cx="556260" cy="556260"/>
        </a:xfrm>
        <a:prstGeom prst="rect">
          <a:avLst/>
        </a:prstGeom>
        <a:noFill/>
        <a:ln>
          <a:noFill/>
        </a:ln>
      </xdr:spPr>
    </xdr:pic>
  </etc:cellImage>
  <etc:cellImage>
    <xdr:pic>
      <xdr:nvPicPr>
        <xdr:cNvPr id="12" name="ID_50C1B334EBFF4976802D6268E08E318E" descr="Icon image"/>
        <xdr:cNvPicPr>
          <a:picLocks noChangeAspect="1"/>
        </xdr:cNvPicPr>
      </xdr:nvPicPr>
      <xdr:blipFill>
        <a:blip r:embed="rId4" r:link="rId2"/>
        <a:stretch>
          <a:fillRect/>
        </a:stretch>
      </xdr:blipFill>
      <xdr:spPr>
        <a:xfrm>
          <a:off x="967740" y="678180"/>
          <a:ext cx="556260" cy="556260"/>
        </a:xfrm>
        <a:prstGeom prst="rect">
          <a:avLst/>
        </a:prstGeom>
        <a:noFill/>
        <a:ln>
          <a:noFill/>
        </a:ln>
      </xdr:spPr>
    </xdr:pic>
  </etc:cellImage>
  <etc:cellImage>
    <xdr:pic>
      <xdr:nvPicPr>
        <xdr:cNvPr id="13" name="ID_C35A527452304686A81146714167DD55" descr="Icon image"/>
        <xdr:cNvPicPr>
          <a:picLocks noChangeAspect="1"/>
        </xdr:cNvPicPr>
      </xdr:nvPicPr>
      <xdr:blipFill>
        <a:blip r:embed="rId5" r:link="rId2"/>
        <a:stretch>
          <a:fillRect/>
        </a:stretch>
      </xdr:blipFill>
      <xdr:spPr>
        <a:xfrm>
          <a:off x="2237740" y="668020"/>
          <a:ext cx="556260" cy="556260"/>
        </a:xfrm>
        <a:prstGeom prst="rect">
          <a:avLst/>
        </a:prstGeom>
        <a:noFill/>
        <a:ln>
          <a:noFill/>
        </a:ln>
      </xdr:spPr>
    </xdr:pic>
  </etc:cellImage>
  <etc:cellImage>
    <xdr:pic>
      <xdr:nvPicPr>
        <xdr:cNvPr id="14" name="ID_3D9AA7ED0C874939A9860A0DF2141F46" descr="Icon image"/>
        <xdr:cNvPicPr>
          <a:picLocks noChangeAspect="1"/>
        </xdr:cNvPicPr>
      </xdr:nvPicPr>
      <xdr:blipFill>
        <a:blip r:embed="rId6" r:link="rId2"/>
        <a:stretch>
          <a:fillRect/>
        </a:stretch>
      </xdr:blipFill>
      <xdr:spPr>
        <a:xfrm>
          <a:off x="3538220" y="683260"/>
          <a:ext cx="556260" cy="556260"/>
        </a:xfrm>
        <a:prstGeom prst="rect">
          <a:avLst/>
        </a:prstGeom>
        <a:noFill/>
        <a:ln>
          <a:noFill/>
        </a:ln>
      </xdr:spPr>
    </xdr:pic>
  </etc:cellImage>
  <etc:cellImage>
    <xdr:pic>
      <xdr:nvPicPr>
        <xdr:cNvPr id="15" name="ID_305B4E3A2E674840BA334A9E4C77547F" descr="Icon image"/>
        <xdr:cNvPicPr>
          <a:picLocks noChangeAspect="1"/>
        </xdr:cNvPicPr>
      </xdr:nvPicPr>
      <xdr:blipFill>
        <a:blip r:embed="rId7" r:link="rId2"/>
        <a:stretch>
          <a:fillRect/>
        </a:stretch>
      </xdr:blipFill>
      <xdr:spPr>
        <a:xfrm>
          <a:off x="4800600" y="678180"/>
          <a:ext cx="556260" cy="556260"/>
        </a:xfrm>
        <a:prstGeom prst="rect">
          <a:avLst/>
        </a:prstGeom>
        <a:noFill/>
        <a:ln>
          <a:noFill/>
        </a:ln>
      </xdr:spPr>
    </xdr:pic>
  </etc:cellImage>
  <etc:cellImage>
    <xdr:pic>
      <xdr:nvPicPr>
        <xdr:cNvPr id="16" name="ID_2CEBC5FB83D4422894745A10759C0D0D" descr="图标图片"/>
        <xdr:cNvPicPr>
          <a:picLocks noChangeAspect="1"/>
        </xdr:cNvPicPr>
      </xdr:nvPicPr>
      <xdr:blipFill>
        <a:blip r:embed="rId8" r:link="rId2"/>
        <a:stretch>
          <a:fillRect/>
        </a:stretch>
      </xdr:blipFill>
      <xdr:spPr>
        <a:xfrm>
          <a:off x="5994400" y="655320"/>
          <a:ext cx="556260" cy="556260"/>
        </a:xfrm>
        <a:prstGeom prst="rect">
          <a:avLst/>
        </a:prstGeom>
        <a:noFill/>
        <a:ln>
          <a:noFill/>
        </a:ln>
      </xdr:spPr>
    </xdr:pic>
  </etc:cellImage>
  <etc:cellImage>
    <xdr:pic>
      <xdr:nvPicPr>
        <xdr:cNvPr id="17" name="ID_FFCAA82F7B70447FAFAC677F5314E163" descr="Icon image"/>
        <xdr:cNvPicPr>
          <a:picLocks noChangeAspect="1"/>
        </xdr:cNvPicPr>
      </xdr:nvPicPr>
      <xdr:blipFill>
        <a:blip r:embed="rId9" r:link="rId2"/>
        <a:stretch>
          <a:fillRect/>
        </a:stretch>
      </xdr:blipFill>
      <xdr:spPr>
        <a:xfrm>
          <a:off x="7561580" y="670560"/>
          <a:ext cx="556260" cy="556260"/>
        </a:xfrm>
        <a:prstGeom prst="rect">
          <a:avLst/>
        </a:prstGeom>
        <a:noFill/>
        <a:ln>
          <a:noFill/>
        </a:ln>
      </xdr:spPr>
    </xdr:pic>
  </etc:cellImage>
  <etc:cellImage>
    <xdr:pic>
      <xdr:nvPicPr>
        <xdr:cNvPr id="18" name="ID_B9283E30D2AE416590FCE39A980F9E1E" descr="Icon image"/>
        <xdr:cNvPicPr>
          <a:picLocks noChangeAspect="1"/>
        </xdr:cNvPicPr>
      </xdr:nvPicPr>
      <xdr:blipFill>
        <a:blip r:embed="rId3" r:link="rId2"/>
        <a:stretch>
          <a:fillRect/>
        </a:stretch>
      </xdr:blipFill>
      <xdr:spPr>
        <a:xfrm>
          <a:off x="8831580" y="647700"/>
          <a:ext cx="556260" cy="556260"/>
        </a:xfrm>
        <a:prstGeom prst="rect">
          <a:avLst/>
        </a:prstGeom>
        <a:noFill/>
        <a:ln>
          <a:noFill/>
        </a:ln>
      </xdr:spPr>
    </xdr:pic>
  </etc:cellImage>
  <etc:cellImage>
    <xdr:pic>
      <xdr:nvPicPr>
        <xdr:cNvPr id="19" name="ID_8A655506CDE043F09073F55668FF13B0" descr="Icon image"/>
        <xdr:cNvPicPr>
          <a:picLocks noChangeAspect="1"/>
        </xdr:cNvPicPr>
      </xdr:nvPicPr>
      <xdr:blipFill>
        <a:blip r:embed="rId3" r:link="rId2"/>
        <a:stretch>
          <a:fillRect/>
        </a:stretch>
      </xdr:blipFill>
      <xdr:spPr>
        <a:xfrm>
          <a:off x="10101580" y="632460"/>
          <a:ext cx="556260" cy="556260"/>
        </a:xfrm>
        <a:prstGeom prst="rect">
          <a:avLst/>
        </a:prstGeom>
        <a:noFill/>
        <a:ln>
          <a:noFill/>
        </a:ln>
      </xdr:spPr>
    </xdr:pic>
  </etc:cellImage>
  <etc:cellImage>
    <xdr:pic>
      <xdr:nvPicPr>
        <xdr:cNvPr id="20" name="ID_20EBCD8078FF4C4D9707421E3024C69C" descr="Icon image"/>
        <xdr:cNvPicPr>
          <a:picLocks noChangeAspect="1"/>
        </xdr:cNvPicPr>
      </xdr:nvPicPr>
      <xdr:blipFill>
        <a:blip r:embed="rId1" r:link="rId2"/>
        <a:stretch>
          <a:fillRect/>
        </a:stretch>
      </xdr:blipFill>
      <xdr:spPr>
        <a:xfrm>
          <a:off x="11371580" y="678180"/>
          <a:ext cx="556260" cy="556260"/>
        </a:xfrm>
        <a:prstGeom prst="rect">
          <a:avLst/>
        </a:prstGeom>
        <a:noFill/>
        <a:ln>
          <a:noFill/>
        </a:ln>
      </xdr:spPr>
    </xdr:pic>
  </etc:cellImage>
  <etc:cellImage>
    <xdr:pic>
      <xdr:nvPicPr>
        <xdr:cNvPr id="21" name="ID_28F66A3633D54686BDC84674EA70FD4C" descr="Icon image"/>
        <xdr:cNvPicPr>
          <a:picLocks noChangeAspect="1"/>
        </xdr:cNvPicPr>
      </xdr:nvPicPr>
      <xdr:blipFill>
        <a:blip r:embed="rId4" r:link="rId2"/>
        <a:stretch>
          <a:fillRect/>
        </a:stretch>
      </xdr:blipFill>
      <xdr:spPr>
        <a:xfrm>
          <a:off x="967740" y="495300"/>
          <a:ext cx="556260" cy="556260"/>
        </a:xfrm>
        <a:prstGeom prst="rect">
          <a:avLst/>
        </a:prstGeom>
        <a:noFill/>
        <a:ln>
          <a:noFill/>
        </a:ln>
      </xdr:spPr>
    </xdr:pic>
  </etc:cellImage>
  <etc:cellImage>
    <xdr:pic>
      <xdr:nvPicPr>
        <xdr:cNvPr id="22" name="ID_2A8002DFA0194025863BE295BC220B44" descr="Icon image"/>
        <xdr:cNvPicPr>
          <a:picLocks noChangeAspect="1"/>
        </xdr:cNvPicPr>
      </xdr:nvPicPr>
      <xdr:blipFill>
        <a:blip r:embed="rId5" r:link="rId2"/>
        <a:stretch>
          <a:fillRect/>
        </a:stretch>
      </xdr:blipFill>
      <xdr:spPr>
        <a:xfrm>
          <a:off x="2999740" y="485140"/>
          <a:ext cx="556260" cy="556260"/>
        </a:xfrm>
        <a:prstGeom prst="rect">
          <a:avLst/>
        </a:prstGeom>
        <a:noFill/>
        <a:ln>
          <a:noFill/>
        </a:ln>
      </xdr:spPr>
    </xdr:pic>
  </etc:cellImage>
  <etc:cellImage>
    <xdr:pic>
      <xdr:nvPicPr>
        <xdr:cNvPr id="23" name="ID_E6D3C7D636C24FCFB74E39EFDA7DC6D8" descr="Icon image"/>
        <xdr:cNvPicPr>
          <a:picLocks noChangeAspect="1"/>
        </xdr:cNvPicPr>
      </xdr:nvPicPr>
      <xdr:blipFill>
        <a:blip r:embed="rId6" r:link="rId2"/>
        <a:stretch>
          <a:fillRect/>
        </a:stretch>
      </xdr:blipFill>
      <xdr:spPr>
        <a:xfrm>
          <a:off x="5062220" y="500380"/>
          <a:ext cx="556260" cy="556260"/>
        </a:xfrm>
        <a:prstGeom prst="rect">
          <a:avLst/>
        </a:prstGeom>
        <a:noFill/>
        <a:ln>
          <a:noFill/>
        </a:ln>
      </xdr:spPr>
    </xdr:pic>
  </etc:cellImage>
  <etc:cellImage>
    <xdr:pic>
      <xdr:nvPicPr>
        <xdr:cNvPr id="24" name="ID_14B37E1763D64114B1BA52F7BB11DCB4" descr="Icon image"/>
        <xdr:cNvPicPr>
          <a:picLocks noChangeAspect="1"/>
        </xdr:cNvPicPr>
      </xdr:nvPicPr>
      <xdr:blipFill>
        <a:blip r:embed="rId7" r:link="rId2"/>
        <a:stretch>
          <a:fillRect/>
        </a:stretch>
      </xdr:blipFill>
      <xdr:spPr>
        <a:xfrm>
          <a:off x="7086600" y="495300"/>
          <a:ext cx="556260" cy="556260"/>
        </a:xfrm>
        <a:prstGeom prst="rect">
          <a:avLst/>
        </a:prstGeom>
        <a:noFill/>
        <a:ln>
          <a:noFill/>
        </a:ln>
      </xdr:spPr>
    </xdr:pic>
  </etc:cellImage>
  <etc:cellImage>
    <xdr:pic>
      <xdr:nvPicPr>
        <xdr:cNvPr id="25" name="ID_08ECCB22CC67476488C7CE6A0AA44575" descr="图标图片"/>
        <xdr:cNvPicPr>
          <a:picLocks noChangeAspect="1"/>
        </xdr:cNvPicPr>
      </xdr:nvPicPr>
      <xdr:blipFill>
        <a:blip r:embed="rId8" r:link="rId2"/>
        <a:stretch>
          <a:fillRect/>
        </a:stretch>
      </xdr:blipFill>
      <xdr:spPr>
        <a:xfrm>
          <a:off x="9042400" y="472440"/>
          <a:ext cx="556260" cy="556260"/>
        </a:xfrm>
        <a:prstGeom prst="rect">
          <a:avLst/>
        </a:prstGeom>
        <a:noFill/>
        <a:ln>
          <a:noFill/>
        </a:ln>
      </xdr:spPr>
    </xdr:pic>
  </etc:cellImage>
  <etc:cellImage>
    <xdr:pic>
      <xdr:nvPicPr>
        <xdr:cNvPr id="26" name="ID_F52840D288E94FB6BF4C221867365869" descr="Icon image"/>
        <xdr:cNvPicPr>
          <a:picLocks noChangeAspect="1"/>
        </xdr:cNvPicPr>
      </xdr:nvPicPr>
      <xdr:blipFill>
        <a:blip r:embed="rId9" r:link="rId2"/>
        <a:stretch>
          <a:fillRect/>
        </a:stretch>
      </xdr:blipFill>
      <xdr:spPr>
        <a:xfrm>
          <a:off x="11501120" y="487680"/>
          <a:ext cx="556260" cy="556260"/>
        </a:xfrm>
        <a:prstGeom prst="rect">
          <a:avLst/>
        </a:prstGeom>
        <a:noFill/>
        <a:ln>
          <a:noFill/>
        </a:ln>
      </xdr:spPr>
    </xdr:pic>
  </etc:cellImage>
  <etc:cellImage>
    <xdr:pic>
      <xdr:nvPicPr>
        <xdr:cNvPr id="27" name="ID_B01F8E8F2D7943ACA108A779FCD54D98" descr="Icon image"/>
        <xdr:cNvPicPr>
          <a:picLocks noChangeAspect="1"/>
        </xdr:cNvPicPr>
      </xdr:nvPicPr>
      <xdr:blipFill>
        <a:blip r:embed="rId3" r:link="rId2"/>
        <a:stretch>
          <a:fillRect/>
        </a:stretch>
      </xdr:blipFill>
      <xdr:spPr>
        <a:xfrm>
          <a:off x="13555980" y="464820"/>
          <a:ext cx="556260" cy="556260"/>
        </a:xfrm>
        <a:prstGeom prst="rect">
          <a:avLst/>
        </a:prstGeom>
        <a:noFill/>
        <a:ln>
          <a:noFill/>
        </a:ln>
      </xdr:spPr>
    </xdr:pic>
  </etc:cellImage>
  <etc:cellImage>
    <xdr:pic>
      <xdr:nvPicPr>
        <xdr:cNvPr id="28" name="ID_B703A6502B914B7880ACEDB61AB095DC" descr="Icon image"/>
        <xdr:cNvPicPr>
          <a:picLocks noChangeAspect="1"/>
        </xdr:cNvPicPr>
      </xdr:nvPicPr>
      <xdr:blipFill>
        <a:blip r:embed="rId3" r:link="rId2"/>
        <a:stretch>
          <a:fillRect/>
        </a:stretch>
      </xdr:blipFill>
      <xdr:spPr>
        <a:xfrm>
          <a:off x="15519400" y="449580"/>
          <a:ext cx="556260" cy="556260"/>
        </a:xfrm>
        <a:prstGeom prst="rect">
          <a:avLst/>
        </a:prstGeom>
        <a:noFill/>
        <a:ln>
          <a:noFill/>
        </a:ln>
      </xdr:spPr>
    </xdr:pic>
  </etc:cellImage>
  <etc:cellImage>
    <xdr:pic>
      <xdr:nvPicPr>
        <xdr:cNvPr id="29" name="ID_143001543C2A4703A9EE72E1BC4CFD64" descr="Icon image"/>
        <xdr:cNvPicPr>
          <a:picLocks noChangeAspect="1"/>
        </xdr:cNvPicPr>
      </xdr:nvPicPr>
      <xdr:blipFill>
        <a:blip r:embed="rId1" r:link="rId2"/>
        <a:stretch>
          <a:fillRect/>
        </a:stretch>
      </xdr:blipFill>
      <xdr:spPr>
        <a:xfrm>
          <a:off x="17579340" y="495300"/>
          <a:ext cx="556260" cy="556260"/>
        </a:xfrm>
        <a:prstGeom prst="rect">
          <a:avLst/>
        </a:prstGeom>
        <a:noFill/>
        <a:ln>
          <a:noFill/>
        </a:ln>
      </xdr:spPr>
    </xdr:pic>
  </etc:cellImage>
  <etc:cellImage>
    <xdr:pic>
      <xdr:nvPicPr>
        <xdr:cNvPr id="30" name="ID_C9BA1FA231E64BD5B38AD3894416AEBF" descr="Icon image"/>
        <xdr:cNvPicPr>
          <a:picLocks noChangeAspect="1"/>
        </xdr:cNvPicPr>
      </xdr:nvPicPr>
      <xdr:blipFill>
        <a:blip r:embed="rId4" r:link="rId2"/>
        <a:stretch>
          <a:fillRect/>
        </a:stretch>
      </xdr:blipFill>
      <xdr:spPr>
        <a:xfrm>
          <a:off x="2468880" y="1463040"/>
          <a:ext cx="556260" cy="556260"/>
        </a:xfrm>
        <a:prstGeom prst="rect">
          <a:avLst/>
        </a:prstGeom>
        <a:noFill/>
        <a:ln>
          <a:noFill/>
        </a:ln>
      </xdr:spPr>
    </xdr:pic>
  </etc:cellImage>
  <etc:cellImage>
    <xdr:pic>
      <xdr:nvPicPr>
        <xdr:cNvPr id="31" name="ID_5D704A3EC1264F00912808E44A24AB4C" descr="Icon image"/>
        <xdr:cNvPicPr>
          <a:picLocks noChangeAspect="1"/>
        </xdr:cNvPicPr>
      </xdr:nvPicPr>
      <xdr:blipFill>
        <a:blip r:embed="rId5" r:link="rId2"/>
        <a:stretch>
          <a:fillRect/>
        </a:stretch>
      </xdr:blipFill>
      <xdr:spPr>
        <a:xfrm>
          <a:off x="2468880" y="4206240"/>
          <a:ext cx="556260" cy="556260"/>
        </a:xfrm>
        <a:prstGeom prst="rect">
          <a:avLst/>
        </a:prstGeom>
        <a:noFill/>
        <a:ln>
          <a:noFill/>
        </a:ln>
      </xdr:spPr>
    </xdr:pic>
  </etc:cellImage>
  <etc:cellImage>
    <xdr:pic>
      <xdr:nvPicPr>
        <xdr:cNvPr id="32" name="ID_ABD9831EA7004BDB854E22ECBDF75BCC" descr="Icon image"/>
        <xdr:cNvPicPr>
          <a:picLocks noChangeAspect="1"/>
        </xdr:cNvPicPr>
      </xdr:nvPicPr>
      <xdr:blipFill>
        <a:blip r:embed="rId6" r:link="rId2"/>
        <a:stretch>
          <a:fillRect/>
        </a:stretch>
      </xdr:blipFill>
      <xdr:spPr>
        <a:xfrm>
          <a:off x="2499360" y="5280660"/>
          <a:ext cx="556260" cy="556260"/>
        </a:xfrm>
        <a:prstGeom prst="rect">
          <a:avLst/>
        </a:prstGeom>
        <a:noFill/>
        <a:ln>
          <a:noFill/>
        </a:ln>
      </xdr:spPr>
    </xdr:pic>
  </etc:cellImage>
  <etc:cellImage>
    <xdr:pic>
      <xdr:nvPicPr>
        <xdr:cNvPr id="33" name="ID_0C372446CC534A0587882C22D17E0245" descr="Icon image"/>
        <xdr:cNvPicPr>
          <a:picLocks noChangeAspect="1"/>
        </xdr:cNvPicPr>
      </xdr:nvPicPr>
      <xdr:blipFill>
        <a:blip r:embed="rId7" r:link="rId2"/>
        <a:stretch>
          <a:fillRect/>
        </a:stretch>
      </xdr:blipFill>
      <xdr:spPr>
        <a:xfrm>
          <a:off x="2506980" y="6065520"/>
          <a:ext cx="556260" cy="556260"/>
        </a:xfrm>
        <a:prstGeom prst="rect">
          <a:avLst/>
        </a:prstGeom>
        <a:noFill/>
        <a:ln>
          <a:noFill/>
        </a:ln>
      </xdr:spPr>
    </xdr:pic>
  </etc:cellImage>
  <etc:cellImage>
    <xdr:pic>
      <xdr:nvPicPr>
        <xdr:cNvPr id="34" name="ID_28341A9BF245440FA37CE35E8DBD2234" descr="图标图片"/>
        <xdr:cNvPicPr>
          <a:picLocks noChangeAspect="1"/>
        </xdr:cNvPicPr>
      </xdr:nvPicPr>
      <xdr:blipFill>
        <a:blip r:embed="rId8" r:link="rId2"/>
        <a:stretch>
          <a:fillRect/>
        </a:stretch>
      </xdr:blipFill>
      <xdr:spPr>
        <a:xfrm>
          <a:off x="2468880" y="6766560"/>
          <a:ext cx="556260" cy="556260"/>
        </a:xfrm>
        <a:prstGeom prst="rect">
          <a:avLst/>
        </a:prstGeom>
        <a:noFill/>
        <a:ln>
          <a:noFill/>
        </a:ln>
      </xdr:spPr>
    </xdr:pic>
  </etc:cellImage>
  <etc:cellImage>
    <xdr:pic>
      <xdr:nvPicPr>
        <xdr:cNvPr id="35" name="ID_4FC2A303B5754C9090A6408B6D38256B" descr="Icon image"/>
        <xdr:cNvPicPr>
          <a:picLocks noChangeAspect="1"/>
        </xdr:cNvPicPr>
      </xdr:nvPicPr>
      <xdr:blipFill>
        <a:blip r:embed="rId9" r:link="rId2"/>
        <a:stretch>
          <a:fillRect/>
        </a:stretch>
      </xdr:blipFill>
      <xdr:spPr>
        <a:xfrm>
          <a:off x="2468880" y="7680960"/>
          <a:ext cx="556260" cy="556260"/>
        </a:xfrm>
        <a:prstGeom prst="rect">
          <a:avLst/>
        </a:prstGeom>
        <a:noFill/>
        <a:ln>
          <a:noFill/>
        </a:ln>
      </xdr:spPr>
    </xdr:pic>
  </etc:cellImage>
  <etc:cellImage>
    <xdr:pic>
      <xdr:nvPicPr>
        <xdr:cNvPr id="36" name="ID_C3B4F14019B14EE0BD81181E5BCCA3A1" descr="Icon image"/>
        <xdr:cNvPicPr>
          <a:picLocks noChangeAspect="1"/>
        </xdr:cNvPicPr>
      </xdr:nvPicPr>
      <xdr:blipFill>
        <a:blip r:embed="rId3" r:link="rId2"/>
        <a:stretch>
          <a:fillRect/>
        </a:stretch>
      </xdr:blipFill>
      <xdr:spPr>
        <a:xfrm>
          <a:off x="2468880" y="8595360"/>
          <a:ext cx="556260" cy="556260"/>
        </a:xfrm>
        <a:prstGeom prst="rect">
          <a:avLst/>
        </a:prstGeom>
        <a:noFill/>
        <a:ln>
          <a:noFill/>
        </a:ln>
      </xdr:spPr>
    </xdr:pic>
  </etc:cellImage>
  <etc:cellImage>
    <xdr:pic>
      <xdr:nvPicPr>
        <xdr:cNvPr id="37" name="ID_55C42FEB730C47A9A6682D9A5CF6BF0D" descr="Icon image"/>
        <xdr:cNvPicPr>
          <a:picLocks noChangeAspect="1"/>
        </xdr:cNvPicPr>
      </xdr:nvPicPr>
      <xdr:blipFill>
        <a:blip r:embed="rId3" r:link="rId2"/>
        <a:stretch>
          <a:fillRect/>
        </a:stretch>
      </xdr:blipFill>
      <xdr:spPr>
        <a:xfrm>
          <a:off x="2468880" y="9509760"/>
          <a:ext cx="556260" cy="556260"/>
        </a:xfrm>
        <a:prstGeom prst="rect">
          <a:avLst/>
        </a:prstGeom>
        <a:noFill/>
        <a:ln>
          <a:noFill/>
        </a:ln>
      </xdr:spPr>
    </xdr:pic>
  </etc:cellImage>
  <etc:cellImage>
    <xdr:pic>
      <xdr:nvPicPr>
        <xdr:cNvPr id="38" name="ID_6216F28F2F01400E92274C3E67661ABD" descr="Icon image"/>
        <xdr:cNvPicPr>
          <a:picLocks noChangeAspect="1"/>
        </xdr:cNvPicPr>
      </xdr:nvPicPr>
      <xdr:blipFill>
        <a:blip r:embed="rId1" r:link="rId2"/>
        <a:stretch>
          <a:fillRect/>
        </a:stretch>
      </xdr:blipFill>
      <xdr:spPr>
        <a:xfrm>
          <a:off x="2468880" y="10424160"/>
          <a:ext cx="556260" cy="556260"/>
        </a:xfrm>
        <a:prstGeom prst="rect">
          <a:avLst/>
        </a:prstGeom>
        <a:noFill/>
        <a:ln>
          <a:noFill/>
        </a:ln>
      </xdr:spPr>
    </xdr:pic>
  </etc:cellImage>
  <etc:cellImage>
    <xdr:pic>
      <xdr:nvPicPr>
        <xdr:cNvPr id="39" name="ID_1312D4D980F447FCAF2473ADBBE9A9D5" descr="Icon image"/>
        <xdr:cNvPicPr>
          <a:picLocks noChangeAspect="1"/>
        </xdr:cNvPicPr>
      </xdr:nvPicPr>
      <xdr:blipFill>
        <a:blip r:embed="rId5" r:link="rId2"/>
        <a:stretch>
          <a:fillRect/>
        </a:stretch>
      </xdr:blipFill>
      <xdr:spPr>
        <a:xfrm>
          <a:off x="2374900" y="668020"/>
          <a:ext cx="556260" cy="556260"/>
        </a:xfrm>
        <a:prstGeom prst="rect">
          <a:avLst/>
        </a:prstGeom>
        <a:noFill/>
        <a:ln>
          <a:noFill/>
        </a:ln>
      </xdr:spPr>
    </xdr:pic>
  </etc:cellImage>
  <etc:cellImage>
    <xdr:pic>
      <xdr:nvPicPr>
        <xdr:cNvPr id="40" name="ID_97FF4CFCE9B94EB38616908DEC9FCA5A" descr="Icon image"/>
        <xdr:cNvPicPr>
          <a:picLocks noChangeAspect="1"/>
        </xdr:cNvPicPr>
      </xdr:nvPicPr>
      <xdr:blipFill>
        <a:blip r:embed="rId4" r:link="rId2"/>
        <a:stretch>
          <a:fillRect/>
        </a:stretch>
      </xdr:blipFill>
      <xdr:spPr>
        <a:xfrm>
          <a:off x="1104900" y="678180"/>
          <a:ext cx="556260" cy="556260"/>
        </a:xfrm>
        <a:prstGeom prst="rect">
          <a:avLst/>
        </a:prstGeom>
        <a:noFill/>
        <a:ln>
          <a:noFill/>
        </a:ln>
      </xdr:spPr>
    </xdr:pic>
  </etc:cellImage>
  <etc:cellImage>
    <xdr:pic>
      <xdr:nvPicPr>
        <xdr:cNvPr id="41" name="ID_38FE9E9787134FCA98CD1C6A306E670C" descr="Icon image"/>
        <xdr:cNvPicPr>
          <a:picLocks noChangeAspect="1"/>
        </xdr:cNvPicPr>
      </xdr:nvPicPr>
      <xdr:blipFill>
        <a:blip r:embed="rId6" r:link="rId2"/>
        <a:stretch>
          <a:fillRect/>
        </a:stretch>
      </xdr:blipFill>
      <xdr:spPr>
        <a:xfrm>
          <a:off x="3675380" y="683260"/>
          <a:ext cx="556260" cy="556260"/>
        </a:xfrm>
        <a:prstGeom prst="rect">
          <a:avLst/>
        </a:prstGeom>
        <a:noFill/>
        <a:ln>
          <a:noFill/>
        </a:ln>
      </xdr:spPr>
    </xdr:pic>
  </etc:cellImage>
  <etc:cellImage>
    <xdr:pic>
      <xdr:nvPicPr>
        <xdr:cNvPr id="42" name="ID_3F3415E078B541F0B9F308642931E79F" descr="Icon image"/>
        <xdr:cNvPicPr>
          <a:picLocks noChangeAspect="1"/>
        </xdr:cNvPicPr>
      </xdr:nvPicPr>
      <xdr:blipFill>
        <a:blip r:embed="rId7" r:link="rId2"/>
        <a:stretch>
          <a:fillRect/>
        </a:stretch>
      </xdr:blipFill>
      <xdr:spPr>
        <a:xfrm>
          <a:off x="4937760" y="678180"/>
          <a:ext cx="556260" cy="556260"/>
        </a:xfrm>
        <a:prstGeom prst="rect">
          <a:avLst/>
        </a:prstGeom>
        <a:noFill/>
        <a:ln>
          <a:noFill/>
        </a:ln>
      </xdr:spPr>
    </xdr:pic>
  </etc:cellImage>
  <etc:cellImage>
    <xdr:pic>
      <xdr:nvPicPr>
        <xdr:cNvPr id="43" name="ID_C095003B1E93443FA1CDBC1018FA1399" descr="图标图片"/>
        <xdr:cNvPicPr>
          <a:picLocks noChangeAspect="1"/>
        </xdr:cNvPicPr>
      </xdr:nvPicPr>
      <xdr:blipFill>
        <a:blip r:embed="rId8" r:link="rId2"/>
        <a:stretch>
          <a:fillRect/>
        </a:stretch>
      </xdr:blipFill>
      <xdr:spPr>
        <a:xfrm>
          <a:off x="6131560" y="655320"/>
          <a:ext cx="556260" cy="556260"/>
        </a:xfrm>
        <a:prstGeom prst="rect">
          <a:avLst/>
        </a:prstGeom>
        <a:noFill/>
        <a:ln>
          <a:noFill/>
        </a:ln>
      </xdr:spPr>
    </xdr:pic>
  </etc:cellImage>
  <etc:cellImage>
    <xdr:pic>
      <xdr:nvPicPr>
        <xdr:cNvPr id="44" name="ID_9C16F6C9051A41348A7DC614905AB777" descr="Icon image"/>
        <xdr:cNvPicPr>
          <a:picLocks noChangeAspect="1"/>
        </xdr:cNvPicPr>
      </xdr:nvPicPr>
      <xdr:blipFill>
        <a:blip r:embed="rId9" r:link="rId2"/>
        <a:stretch>
          <a:fillRect/>
        </a:stretch>
      </xdr:blipFill>
      <xdr:spPr>
        <a:xfrm>
          <a:off x="7470140" y="647700"/>
          <a:ext cx="556260" cy="556260"/>
        </a:xfrm>
        <a:prstGeom prst="rect">
          <a:avLst/>
        </a:prstGeom>
        <a:noFill/>
        <a:ln>
          <a:noFill/>
        </a:ln>
      </xdr:spPr>
    </xdr:pic>
  </etc:cellImage>
  <etc:cellImage>
    <xdr:pic>
      <xdr:nvPicPr>
        <xdr:cNvPr id="45" name="ID_6277A61B7AE748618209225C3D1B80CA" descr="Icon image"/>
        <xdr:cNvPicPr>
          <a:picLocks noChangeAspect="1"/>
        </xdr:cNvPicPr>
      </xdr:nvPicPr>
      <xdr:blipFill>
        <a:blip r:embed="rId3" r:link="rId2"/>
        <a:stretch>
          <a:fillRect/>
        </a:stretch>
      </xdr:blipFill>
      <xdr:spPr>
        <a:xfrm>
          <a:off x="8778240" y="640080"/>
          <a:ext cx="556260" cy="556260"/>
        </a:xfrm>
        <a:prstGeom prst="rect">
          <a:avLst/>
        </a:prstGeom>
        <a:noFill/>
        <a:ln>
          <a:noFill/>
        </a:ln>
      </xdr:spPr>
    </xdr:pic>
  </etc:cellImage>
  <etc:cellImage>
    <xdr:pic>
      <xdr:nvPicPr>
        <xdr:cNvPr id="46" name="ID_0CBF3276FC9846D58EDC3C1EAC933D6F" descr="Icon image"/>
        <xdr:cNvPicPr>
          <a:picLocks noChangeAspect="1"/>
        </xdr:cNvPicPr>
      </xdr:nvPicPr>
      <xdr:blipFill>
        <a:blip r:embed="rId3" r:link="rId2"/>
        <a:stretch>
          <a:fillRect/>
        </a:stretch>
      </xdr:blipFill>
      <xdr:spPr>
        <a:xfrm>
          <a:off x="9956800" y="647700"/>
          <a:ext cx="556260" cy="556260"/>
        </a:xfrm>
        <a:prstGeom prst="rect">
          <a:avLst/>
        </a:prstGeom>
        <a:noFill/>
        <a:ln>
          <a:noFill/>
        </a:ln>
      </xdr:spPr>
    </xdr:pic>
  </etc:cellImage>
  <etc:cellImage>
    <xdr:pic>
      <xdr:nvPicPr>
        <xdr:cNvPr id="47" name="ID_3661758562F94B2E9D31884E146532D1" descr="Icon image"/>
        <xdr:cNvPicPr>
          <a:picLocks noChangeAspect="1"/>
        </xdr:cNvPicPr>
      </xdr:nvPicPr>
      <xdr:blipFill>
        <a:blip r:embed="rId1" r:link="rId2"/>
        <a:stretch>
          <a:fillRect/>
        </a:stretch>
      </xdr:blipFill>
      <xdr:spPr>
        <a:xfrm>
          <a:off x="11242040" y="670560"/>
          <a:ext cx="556260" cy="556260"/>
        </a:xfrm>
        <a:prstGeom prst="rect">
          <a:avLst/>
        </a:prstGeom>
        <a:noFill/>
        <a:ln>
          <a:noFill/>
        </a:ln>
      </xdr:spPr>
    </xdr:pic>
  </etc:cellImage>
  <etc:cellImage>
    <xdr:pic>
      <xdr:nvPicPr>
        <xdr:cNvPr id="48" name="ID_0421009AC72C4D9AA6C5DEFA0F637505" descr="Icon image"/>
        <xdr:cNvPicPr>
          <a:picLocks noChangeAspect="1"/>
        </xdr:cNvPicPr>
      </xdr:nvPicPr>
      <xdr:blipFill>
        <a:blip r:embed="rId4" r:link="rId2"/>
        <a:stretch>
          <a:fillRect/>
        </a:stretch>
      </xdr:blipFill>
      <xdr:spPr>
        <a:xfrm>
          <a:off x="1188720" y="678180"/>
          <a:ext cx="556260" cy="556260"/>
        </a:xfrm>
        <a:prstGeom prst="rect">
          <a:avLst/>
        </a:prstGeom>
        <a:noFill/>
        <a:ln>
          <a:noFill/>
        </a:ln>
      </xdr:spPr>
    </xdr:pic>
  </etc:cellImage>
  <etc:cellImage>
    <xdr:pic>
      <xdr:nvPicPr>
        <xdr:cNvPr id="49" name="ID_255C4E5314874C7799C7BB6390E10144" descr="Icon image"/>
        <xdr:cNvPicPr>
          <a:picLocks noChangeAspect="1"/>
        </xdr:cNvPicPr>
      </xdr:nvPicPr>
      <xdr:blipFill>
        <a:blip r:embed="rId5" r:link="rId2"/>
        <a:stretch>
          <a:fillRect/>
        </a:stretch>
      </xdr:blipFill>
      <xdr:spPr>
        <a:xfrm>
          <a:off x="2458720" y="668020"/>
          <a:ext cx="556260" cy="556260"/>
        </a:xfrm>
        <a:prstGeom prst="rect">
          <a:avLst/>
        </a:prstGeom>
        <a:noFill/>
        <a:ln>
          <a:noFill/>
        </a:ln>
      </xdr:spPr>
    </xdr:pic>
  </etc:cellImage>
  <etc:cellImage>
    <xdr:pic>
      <xdr:nvPicPr>
        <xdr:cNvPr id="50" name="ID_D0916777B9F04109969DE940A68304C3" descr="Icon image"/>
        <xdr:cNvPicPr>
          <a:picLocks noChangeAspect="1"/>
        </xdr:cNvPicPr>
      </xdr:nvPicPr>
      <xdr:blipFill>
        <a:blip r:embed="rId6" r:link="rId2"/>
        <a:stretch>
          <a:fillRect/>
        </a:stretch>
      </xdr:blipFill>
      <xdr:spPr>
        <a:xfrm>
          <a:off x="3759200" y="683260"/>
          <a:ext cx="556260" cy="556260"/>
        </a:xfrm>
        <a:prstGeom prst="rect">
          <a:avLst/>
        </a:prstGeom>
        <a:noFill/>
        <a:ln>
          <a:noFill/>
        </a:ln>
      </xdr:spPr>
    </xdr:pic>
  </etc:cellImage>
  <etc:cellImage>
    <xdr:pic>
      <xdr:nvPicPr>
        <xdr:cNvPr id="51" name="ID_95C43B87DB9A43DBA1676049FCC7CB73" descr="Icon image"/>
        <xdr:cNvPicPr>
          <a:picLocks noChangeAspect="1"/>
        </xdr:cNvPicPr>
      </xdr:nvPicPr>
      <xdr:blipFill>
        <a:blip r:embed="rId7" r:link="rId2"/>
        <a:stretch>
          <a:fillRect/>
        </a:stretch>
      </xdr:blipFill>
      <xdr:spPr>
        <a:xfrm>
          <a:off x="5021580" y="678180"/>
          <a:ext cx="556260" cy="556260"/>
        </a:xfrm>
        <a:prstGeom prst="rect">
          <a:avLst/>
        </a:prstGeom>
        <a:noFill/>
        <a:ln>
          <a:noFill/>
        </a:ln>
      </xdr:spPr>
    </xdr:pic>
  </etc:cellImage>
  <etc:cellImage>
    <xdr:pic>
      <xdr:nvPicPr>
        <xdr:cNvPr id="52" name="ID_0E005F9F6235488F83B0D72549AE8292" descr="图标图片"/>
        <xdr:cNvPicPr>
          <a:picLocks noChangeAspect="1"/>
        </xdr:cNvPicPr>
      </xdr:nvPicPr>
      <xdr:blipFill>
        <a:blip r:embed="rId8" r:link="rId2"/>
        <a:stretch>
          <a:fillRect/>
        </a:stretch>
      </xdr:blipFill>
      <xdr:spPr>
        <a:xfrm>
          <a:off x="6215380" y="655320"/>
          <a:ext cx="556260" cy="556260"/>
        </a:xfrm>
        <a:prstGeom prst="rect">
          <a:avLst/>
        </a:prstGeom>
        <a:noFill/>
        <a:ln>
          <a:noFill/>
        </a:ln>
      </xdr:spPr>
    </xdr:pic>
  </etc:cellImage>
  <etc:cellImage>
    <xdr:pic>
      <xdr:nvPicPr>
        <xdr:cNvPr id="53" name="ID_F5BC0FEA0B054F8EB6C457C22A3EF296" descr="Icon image"/>
        <xdr:cNvPicPr>
          <a:picLocks noChangeAspect="1"/>
        </xdr:cNvPicPr>
      </xdr:nvPicPr>
      <xdr:blipFill>
        <a:blip r:embed="rId9" r:link="rId2"/>
        <a:stretch>
          <a:fillRect/>
        </a:stretch>
      </xdr:blipFill>
      <xdr:spPr>
        <a:xfrm>
          <a:off x="7592060" y="670560"/>
          <a:ext cx="556260" cy="556260"/>
        </a:xfrm>
        <a:prstGeom prst="rect">
          <a:avLst/>
        </a:prstGeom>
        <a:noFill/>
        <a:ln>
          <a:noFill/>
        </a:ln>
      </xdr:spPr>
    </xdr:pic>
  </etc:cellImage>
  <etc:cellImage>
    <xdr:pic>
      <xdr:nvPicPr>
        <xdr:cNvPr id="54" name="ID_F7F27F53B4B1441EB1B3383AB73F0255" descr="Icon image"/>
        <xdr:cNvPicPr>
          <a:picLocks noChangeAspect="1"/>
        </xdr:cNvPicPr>
      </xdr:nvPicPr>
      <xdr:blipFill>
        <a:blip r:embed="rId3" r:link="rId2"/>
        <a:stretch>
          <a:fillRect/>
        </a:stretch>
      </xdr:blipFill>
      <xdr:spPr>
        <a:xfrm>
          <a:off x="9052560" y="647700"/>
          <a:ext cx="556260" cy="556260"/>
        </a:xfrm>
        <a:prstGeom prst="rect">
          <a:avLst/>
        </a:prstGeom>
        <a:noFill/>
        <a:ln>
          <a:noFill/>
        </a:ln>
      </xdr:spPr>
    </xdr:pic>
  </etc:cellImage>
  <etc:cellImage>
    <xdr:pic>
      <xdr:nvPicPr>
        <xdr:cNvPr id="55" name="ID_937CD7C367E44AF5A0928291470ED883" descr="Icon image"/>
        <xdr:cNvPicPr>
          <a:picLocks noChangeAspect="1"/>
        </xdr:cNvPicPr>
      </xdr:nvPicPr>
      <xdr:blipFill>
        <a:blip r:embed="rId3" r:link="rId2"/>
        <a:stretch>
          <a:fillRect/>
        </a:stretch>
      </xdr:blipFill>
      <xdr:spPr>
        <a:xfrm>
          <a:off x="10322560" y="632460"/>
          <a:ext cx="556260" cy="556260"/>
        </a:xfrm>
        <a:prstGeom prst="rect">
          <a:avLst/>
        </a:prstGeom>
        <a:noFill/>
        <a:ln>
          <a:noFill/>
        </a:ln>
      </xdr:spPr>
    </xdr:pic>
  </etc:cellImage>
  <etc:cellImage>
    <xdr:pic>
      <xdr:nvPicPr>
        <xdr:cNvPr id="56" name="ID_7D9A0E99111E4ECE9E0944FD5EA087ED" descr="Icon image"/>
        <xdr:cNvPicPr>
          <a:picLocks noChangeAspect="1"/>
        </xdr:cNvPicPr>
      </xdr:nvPicPr>
      <xdr:blipFill>
        <a:blip r:embed="rId1" r:link="rId2"/>
        <a:stretch>
          <a:fillRect/>
        </a:stretch>
      </xdr:blipFill>
      <xdr:spPr>
        <a:xfrm>
          <a:off x="11348720" y="662940"/>
          <a:ext cx="556260" cy="556260"/>
        </a:xfrm>
        <a:prstGeom prst="rect">
          <a:avLst/>
        </a:prstGeom>
        <a:noFill/>
        <a:ln>
          <a:noFill/>
        </a:ln>
      </xdr:spPr>
    </xdr:pic>
  </etc:cellImage>
  <etc:cellImage>
    <xdr:pic>
      <xdr:nvPicPr>
        <xdr:cNvPr id="57" name="ID_0BF6D70113854469B45272A4F95C636A" descr="Icon image"/>
        <xdr:cNvPicPr>
          <a:picLocks noChangeAspect="1"/>
        </xdr:cNvPicPr>
      </xdr:nvPicPr>
      <xdr:blipFill>
        <a:blip r:embed="rId4" r:link="rId2"/>
        <a:stretch>
          <a:fillRect/>
        </a:stretch>
      </xdr:blipFill>
      <xdr:spPr>
        <a:xfrm>
          <a:off x="8168640" y="1379220"/>
          <a:ext cx="556260" cy="556260"/>
        </a:xfrm>
        <a:prstGeom prst="rect">
          <a:avLst/>
        </a:prstGeom>
        <a:noFill/>
        <a:ln>
          <a:noFill/>
        </a:ln>
      </xdr:spPr>
    </xdr:pic>
  </etc:cellImage>
  <etc:cellImage>
    <xdr:pic>
      <xdr:nvPicPr>
        <xdr:cNvPr id="58" name="ID_AF79FAD92F914DFD9B195501FD1D854C" descr="Icon image"/>
        <xdr:cNvPicPr>
          <a:picLocks noChangeAspect="1"/>
        </xdr:cNvPicPr>
      </xdr:nvPicPr>
      <xdr:blipFill>
        <a:blip r:embed="rId5" r:link="rId2"/>
        <a:stretch>
          <a:fillRect/>
        </a:stretch>
      </xdr:blipFill>
      <xdr:spPr>
        <a:xfrm>
          <a:off x="8168640" y="2009140"/>
          <a:ext cx="556260" cy="556260"/>
        </a:xfrm>
        <a:prstGeom prst="rect">
          <a:avLst/>
        </a:prstGeom>
        <a:noFill/>
        <a:ln>
          <a:noFill/>
        </a:ln>
      </xdr:spPr>
    </xdr:pic>
  </etc:cellImage>
  <etc:cellImage>
    <xdr:pic>
      <xdr:nvPicPr>
        <xdr:cNvPr id="59" name="ID_350A048D99D24EE99017383DD130FC64" descr="Icon image"/>
        <xdr:cNvPicPr>
          <a:picLocks noChangeAspect="1"/>
        </xdr:cNvPicPr>
      </xdr:nvPicPr>
      <xdr:blipFill>
        <a:blip r:embed="rId6" r:link="rId2"/>
        <a:stretch>
          <a:fillRect/>
        </a:stretch>
      </xdr:blipFill>
      <xdr:spPr>
        <a:xfrm>
          <a:off x="8168640" y="2611120"/>
          <a:ext cx="556260" cy="556260"/>
        </a:xfrm>
        <a:prstGeom prst="rect">
          <a:avLst/>
        </a:prstGeom>
        <a:noFill/>
        <a:ln>
          <a:noFill/>
        </a:ln>
      </xdr:spPr>
    </xdr:pic>
  </etc:cellImage>
  <etc:cellImage>
    <xdr:pic>
      <xdr:nvPicPr>
        <xdr:cNvPr id="62" name="ID_787960DEE1424A28905BC1936516BE75" descr="Icon image"/>
        <xdr:cNvPicPr>
          <a:picLocks noChangeAspect="1"/>
        </xdr:cNvPicPr>
      </xdr:nvPicPr>
      <xdr:blipFill>
        <a:blip r:embed="rId7" r:link="rId2"/>
        <a:stretch>
          <a:fillRect/>
        </a:stretch>
      </xdr:blipFill>
      <xdr:spPr>
        <a:xfrm>
          <a:off x="8475980" y="3319145"/>
          <a:ext cx="556260" cy="556260"/>
        </a:xfrm>
        <a:prstGeom prst="rect">
          <a:avLst/>
        </a:prstGeom>
        <a:noFill/>
        <a:ln>
          <a:noFill/>
        </a:ln>
      </xdr:spPr>
    </xdr:pic>
  </etc:cellImage>
  <etc:cellImage>
    <xdr:pic>
      <xdr:nvPicPr>
        <xdr:cNvPr id="63" name="ID_85E923FAF376495AB20CBD205DDB2E84" descr="图标图片"/>
        <xdr:cNvPicPr>
          <a:picLocks noChangeAspect="1"/>
        </xdr:cNvPicPr>
      </xdr:nvPicPr>
      <xdr:blipFill>
        <a:blip r:embed="rId8" r:link="rId2"/>
        <a:stretch>
          <a:fillRect/>
        </a:stretch>
      </xdr:blipFill>
      <xdr:spPr>
        <a:xfrm>
          <a:off x="8188960" y="3992880"/>
          <a:ext cx="556260" cy="556260"/>
        </a:xfrm>
        <a:prstGeom prst="rect">
          <a:avLst/>
        </a:prstGeom>
        <a:noFill/>
        <a:ln>
          <a:noFill/>
        </a:ln>
      </xdr:spPr>
    </xdr:pic>
  </etc:cellImage>
  <etc:cellImage>
    <xdr:pic>
      <xdr:nvPicPr>
        <xdr:cNvPr id="64" name="ID_CAC0939208614B7D9956ED841083631E" descr="Icon image"/>
        <xdr:cNvPicPr>
          <a:picLocks noChangeAspect="1"/>
        </xdr:cNvPicPr>
      </xdr:nvPicPr>
      <xdr:blipFill>
        <a:blip r:embed="rId9" r:link="rId2"/>
        <a:stretch>
          <a:fillRect/>
        </a:stretch>
      </xdr:blipFill>
      <xdr:spPr>
        <a:xfrm>
          <a:off x="8130540" y="4551680"/>
          <a:ext cx="556260" cy="556260"/>
        </a:xfrm>
        <a:prstGeom prst="rect">
          <a:avLst/>
        </a:prstGeom>
        <a:noFill/>
        <a:ln>
          <a:noFill/>
        </a:ln>
      </xdr:spPr>
    </xdr:pic>
  </etc:cellImage>
  <etc:cellImage>
    <xdr:pic>
      <xdr:nvPicPr>
        <xdr:cNvPr id="65" name="ID_7F51845DB2F14D76B377B7A660FF6072" descr="Icon image"/>
        <xdr:cNvPicPr>
          <a:picLocks noChangeAspect="1"/>
        </xdr:cNvPicPr>
      </xdr:nvPicPr>
      <xdr:blipFill>
        <a:blip r:embed="rId3" r:link="rId2"/>
        <a:stretch>
          <a:fillRect/>
        </a:stretch>
      </xdr:blipFill>
      <xdr:spPr>
        <a:xfrm>
          <a:off x="8153400" y="5257800"/>
          <a:ext cx="556260" cy="556260"/>
        </a:xfrm>
        <a:prstGeom prst="rect">
          <a:avLst/>
        </a:prstGeom>
        <a:noFill/>
        <a:ln>
          <a:noFill/>
        </a:ln>
      </xdr:spPr>
    </xdr:pic>
  </etc:cellImage>
  <etc:cellImage>
    <xdr:pic>
      <xdr:nvPicPr>
        <xdr:cNvPr id="66" name="ID_BA5945506B2244E0A49B3BAF1A6DCBDE" descr="Icon image"/>
        <xdr:cNvPicPr>
          <a:picLocks noChangeAspect="1"/>
        </xdr:cNvPicPr>
      </xdr:nvPicPr>
      <xdr:blipFill>
        <a:blip r:embed="rId3" r:link="rId2"/>
        <a:stretch>
          <a:fillRect/>
        </a:stretch>
      </xdr:blipFill>
      <xdr:spPr>
        <a:xfrm>
          <a:off x="8135620" y="5836920"/>
          <a:ext cx="556260" cy="556260"/>
        </a:xfrm>
        <a:prstGeom prst="rect">
          <a:avLst/>
        </a:prstGeom>
        <a:noFill/>
        <a:ln>
          <a:noFill/>
        </a:ln>
      </xdr:spPr>
    </xdr:pic>
  </etc:cellImage>
  <etc:cellImage>
    <xdr:pic>
      <xdr:nvPicPr>
        <xdr:cNvPr id="67" name="ID_A4D885B8EC3B42C3827086BD79698216" descr="Icon image"/>
        <xdr:cNvPicPr>
          <a:picLocks noChangeAspect="1"/>
        </xdr:cNvPicPr>
      </xdr:nvPicPr>
      <xdr:blipFill>
        <a:blip r:embed="rId1" r:link="rId2"/>
        <a:stretch>
          <a:fillRect/>
        </a:stretch>
      </xdr:blipFill>
      <xdr:spPr>
        <a:xfrm>
          <a:off x="8161020" y="6482080"/>
          <a:ext cx="556260" cy="556260"/>
        </a:xfrm>
        <a:prstGeom prst="rect">
          <a:avLst/>
        </a:prstGeom>
        <a:noFill/>
        <a:ln>
          <a:noFill/>
        </a:ln>
      </xdr:spPr>
    </xdr:pic>
  </etc:cellImage>
</etc:cellImages>
</file>

<file path=xl/sharedStrings.xml><?xml version="1.0" encoding="utf-8"?>
<sst xmlns="http://schemas.openxmlformats.org/spreadsheetml/2006/main" count="428" uniqueCount="212">
  <si>
    <t>序号</t>
  </si>
  <si>
    <t>优先级</t>
  </si>
  <si>
    <t>是否提供特征</t>
  </si>
  <si>
    <t>VPN名称</t>
  </si>
  <si>
    <t>图标</t>
  </si>
  <si>
    <t>用户提供的链接</t>
  </si>
  <si>
    <t>官网</t>
  </si>
  <si>
    <t>Android包名</t>
  </si>
  <si>
    <t>IOS包名</t>
  </si>
  <si>
    <t>支持平台（Windows/Android/iOS）</t>
  </si>
  <si>
    <t>Windows下载地址</t>
  </si>
  <si>
    <t>Android下载地址</t>
  </si>
  <si>
    <t>最后更新时间（Android）</t>
  </si>
  <si>
    <t>最新版本</t>
  </si>
  <si>
    <t>历史更新时间（apkpure.net）</t>
  </si>
  <si>
    <t>版本信息</t>
  </si>
  <si>
    <t>收费情况(完全免费，提供部分免费节点，完全收费)</t>
  </si>
  <si>
    <t>价格(按月计费)</t>
  </si>
  <si>
    <t>下载量（Android）</t>
  </si>
  <si>
    <t>能否使用</t>
  </si>
  <si>
    <t>M现场能否使用</t>
  </si>
  <si>
    <t>备注</t>
  </si>
  <si>
    <t>（Android）</t>
  </si>
  <si>
    <t>高</t>
  </si>
  <si>
    <t>Slice VPN</t>
  </si>
  <si>
    <t>https://play.google.com/store/apps/details?id=secure.slice.free.vpn&amp;hl=en_US</t>
  </si>
  <si>
    <t>secure.slice.free.vpn</t>
  </si>
  <si>
    <t>Android</t>
  </si>
  <si>
    <t>1.309-playStore</t>
  </si>
  <si>
    <t>完全免费</t>
  </si>
  <si>
    <t>-</t>
  </si>
  <si>
    <t>1000k</t>
  </si>
  <si>
    <t>是</t>
  </si>
  <si>
    <t>1.307-playStore</t>
  </si>
  <si>
    <t>1.306-playStore</t>
  </si>
  <si>
    <t>1.305-playStore</t>
  </si>
  <si>
    <t>1.304-playStore</t>
  </si>
  <si>
    <t>最高</t>
  </si>
  <si>
    <t>Snap VPN</t>
  </si>
  <si>
    <t>https://play.google.com/store/apps/details?id=free.vpn.unblock.proxy.vpnpro&amp;hl=en&amp;gl=US</t>
  </si>
  <si>
    <t>free.vpn.unblock.proxy.vpnpro</t>
  </si>
  <si>
    <t>Android/iOS</t>
  </si>
  <si>
    <t>4.7.3.2</t>
  </si>
  <si>
    <t>4.7.4.1</t>
  </si>
  <si>
    <t>提供部分免费节点</t>
  </si>
  <si>
    <t>50000k</t>
  </si>
  <si>
    <t>Fast Level</t>
  </si>
  <si>
    <t>4.7.4</t>
  </si>
  <si>
    <t>4.7.3</t>
  </si>
  <si>
    <t>4.7.2.1</t>
  </si>
  <si>
    <t>中</t>
  </si>
  <si>
    <t>Stark VPN Reloaded</t>
  </si>
  <si>
    <t>https://play.google.com/store/apps/details?id=istark.vpn.starkreloaded&amp;hl=en_US</t>
  </si>
  <si>
    <t>https://www2.unotelly.com/</t>
  </si>
  <si>
    <t>istark.vpn.starkreloaded</t>
  </si>
  <si>
    <t>10000k</t>
  </si>
  <si>
    <t>Start VPN</t>
  </si>
  <si>
    <t>https://starvpnapp.com/</t>
  </si>
  <si>
    <t>https://web.uppersafe.com/</t>
  </si>
  <si>
    <t>com.dem.startvpn</t>
  </si>
  <si>
    <t>Windows/Android/iOS</t>
  </si>
  <si>
    <t>https://startvpnstorage.blob.core.windows.net/startvpnstoragecontainer/StartVPNSetup.exe</t>
  </si>
  <si>
    <t>https://play.google.com/store/apps/details?id=com.dem.startvpn</t>
  </si>
  <si>
    <t>1.0.12</t>
  </si>
  <si>
    <t>100k</t>
  </si>
  <si>
    <t>1.0.10</t>
  </si>
  <si>
    <t>1.0.8</t>
  </si>
  <si>
    <t>1.0.3</t>
  </si>
  <si>
    <t>strongSwan VPN Client</t>
  </si>
  <si>
    <t>https://www.strongswan.org/</t>
  </si>
  <si>
    <t>org.strongswan.android</t>
  </si>
  <si>
    <t>Android/Linux</t>
  </si>
  <si>
    <t>https://play.google.com/store/apps/details?id=org.strongswan.android</t>
  </si>
  <si>
    <t>2.5.1</t>
  </si>
  <si>
    <t>500k</t>
  </si>
  <si>
    <t>2.5.0</t>
  </si>
  <si>
    <t>2.4.2</t>
  </si>
  <si>
    <t>2.4.1</t>
  </si>
  <si>
    <t>2.4.0</t>
  </si>
  <si>
    <t>Super Speed VPN Proxy</t>
  </si>
  <si>
    <t>https://play.google.com/store/apps/details?id=com.super.speed.vpn.master.proxy&amp;hl=en&amp;gl=US</t>
  </si>
  <si>
    <t>https://www.quarkvpn.com/privacy.html</t>
  </si>
  <si>
    <t>com.super.speed.vpn.master.proxy</t>
  </si>
  <si>
    <t>3.0.1</t>
  </si>
  <si>
    <t>3.0.0</t>
  </si>
  <si>
    <t>2.0.0</t>
  </si>
  <si>
    <t>1.0.6</t>
  </si>
  <si>
    <t>1.0.5</t>
  </si>
  <si>
    <t>Super VPN</t>
  </si>
  <si>
    <t>https://play.google.com/store/apps/details?id=com.jrzheng.supervpnfree&amp;hl=en&amp;gl=US</t>
  </si>
  <si>
    <t>com.jrzheng.supervpnfree</t>
  </si>
  <si>
    <t>2.9.7</t>
  </si>
  <si>
    <t>100000k</t>
  </si>
  <si>
    <t>2.9.6</t>
  </si>
  <si>
    <t>2.9.5</t>
  </si>
  <si>
    <t>2.9.3</t>
  </si>
  <si>
    <t>2.8.9</t>
  </si>
  <si>
    <t>SuperNet VPN</t>
  </si>
  <si>
    <t>https://play.google.com/store/apps/details?id=unlimited.free.vpn.unblock.proxy.supernet.vpn&amp;hl=en&amp;gl=US</t>
  </si>
  <si>
    <t>unlimited.free.vpn.unblock.proxy.supernet.vpn</t>
  </si>
  <si>
    <t>1.1.8</t>
  </si>
  <si>
    <t>1.1.7.1</t>
  </si>
  <si>
    <t>1.1.7</t>
  </si>
  <si>
    <t>1.1.6</t>
  </si>
  <si>
    <t>1.1.5</t>
  </si>
  <si>
    <t>IP</t>
  </si>
  <si>
    <t>1.1.1.1
1.0.0.0
1.0.0.1
8.8.8.8
26.26.26.1
0.0.0.0
26.26.26.2
255.255.255.252
127.0.0.1
5.4.1.1
3.6.0.0
2.9.5.0
5.7.0.2
2.4.1.1
2.4.1.8
2.4.1.2
107.219.186.28
4.2.2.8</t>
  </si>
  <si>
    <t>198.199.101.152
8.8.8.8
0.0.0.0
127.0.0.1
172.19.0.1
172.19.0.2
255.255.255.255
172.16.252.1
224.0.0.0
1.1.1.1
192.241.201.195
138.68.27.73
128.199.143.162
104.236.57.206
3.4.39.302
1.0.0.1
8.8.4.4
1.0.0.0
2.0.0.0
4.0.0.0
8.0.0.0
11.0.0.0
12.0.0.0
16.0.0.0
32.0.0.0
64.0.0.0
96.0.0.0
100.0.0.0
100.128.0.0
101.0.0.0
102.0.0.0
104.0.0.0
112.0.0.0
112.64.0.0
112.96.0.0
112.112.0.0
112.120.0.0
112.124.0.0
112.124.32.0
112.124.40.0
112.124.44.0
112.124.46.0
112.124.48.0
112.124.64.0
112.124.128.0
112.125.0.0
112.126.0.0
112.128.0.0
113.0.0.0
114.0.0.0
114.64.0.0
114.96.0.0
114.112.0.0
114.114.0.0
114.114.64.0
114.114.96.0
114.114.112.0
114.114.115.0
114.114.116.0
114.114.120.0
114.114.128.0
114.115.0.0
114.116.0.0
114.120.0.0
114.128.0.0
115.0.0.0
116.0.0.0
120.0.0.0
124.0.0.0
126.0.0.0
128.0.0.0
160.0.0.0
168.0.0.0
169.0.0.0
169.128.0.0
169.192.0.0
169.224.0.0
169.240.0.0
169.248.0.0
169.252.0.0
169.255.0.0
170.0.0.0
172.0.0.0
172.32.0.0
172.64.0.0
172.128.0.0
173.0.0.0
174.0.0.0
176.0.0.0
192.0.0.8
192.0.0.16
192.0.0.32
192.0.0.64
192.0.0.128
192.0.1.0
192.0.3.0
192.0.4.0
192.0.8.0
192.0.16.0
192.0.32.0
192.0.64.0
192.0.128.0
192.1.0.0
192.2.0.0
192.4.0.0
192.8.0.0
192.16.0.0
192.32.0.0
192.64.0.0
192.80.0.0
192.88.0.0
192.88.64.0
192.88.96.0
192.88.98.0
192.88.100.0
192.88.104.0
192.88.112.0
192.88.128.0
192.89.0.0
192.90.0.0
192.92.0.0
192.96.0.0
192.128.0.0
192.160.0.0
192.169.0.0
192.170.0.0
192.172.0.0
192.176.0.0
192.192.0.0
193.0.0.0
194.0.0.0
196.0.0.0
198.0.0.0
198.16.0.0
198.20.0.0
198.24.0.0
198.32.0.0
198.48.0.0
198.50.0.0
198.51.0.0
198.51.64.0
198.51.96.0
198.51.101.0
198.51.102.0
198.51.104.0
198.51.112.0
198.51.128.0
198.52.0.0
198.56.0.0
198.64.0.0
198.128.0.0
199.0.0.0
200.0.0.0
202.0.0.0
203.0.0.0
203.0.64.0
203.0.96.0
203.0.112.0
203.0.114.0
203.0.116.0
203.0.120.0
203.0.128.0
203.1.0.0
203.2.0.0
203.4.0.0
203.8.0.0
203.16.0.0
203.32.0.0
203.64.0.0
203.128.0.0
204.0.0.0
208.0.0.0
1.0.1.0
1.0.2.0
1.0.8.0
1.0.32.0
1.1.0.0
1.1.2.0
1.1.4.0
1.1.8.0
1.1.16.0
1.1.32.0
1.2.0.0
1.2.2.0
1.2.4.0
1.2.8.0
1.2.16.0
1.2.32.0
1.2.64.0
1.3.0.0
1.4.1.0
1.4.2.0
1.4.4.0
1.4.8.0
1.4.16.0
1.4.32.0
1.4.64.0
1.8.0.0
1.10.0.0
1.10.8.0
1.10.11.0
1.10.12.0
1.10.16.0
1.10.32.0
1.10.64.0
1.12.0.0
1.24.0.0
1.45.0.0
1.48.0.0
1.56.0.0
1.68.0.0
1.80.0.0
1.116.0.0
1.180.0.0
1.184.0.0
1.188.0.0
1.192.0.0
1.202.0.0
1.204.0.0
8.128.0.0
8.208.0.0
14.0.0.0
14.0.12.0
14.1.0.0
14.1.24.0
14.1.96.0
14.1.108.0
14.16.0.0
14.102.128.0
14.102.156.0
14.102.180.0
14.103.0.0
14.104.0.0
14.112.0.0
14.130.0.0
14.134.0.0
14.144.0.0
14.192.56.0
14.192.76.0
14.196.0.0
14.204.0.0
14.208.0.0
20.134.160.0
20.139.160.0
27.0.128.0
27.0.160.0
27.0.188.0
27.0.204.0
27.0.208.0
27.8.0.0
27.16.0.0
27.34.232.0
27.36.0.0
27.40.0.0
27.50.40.0
27.50.128.0
27.54.72.0
27.54.152.0
27.54.192.0
27.98.208.0
27.98.224.0
27.99.128.0
27.103.0.0
27.106.128.0
27.106.204.0
27.109.32.0
27.109.124.0
27.112.0.0
27.112.80.0
27.112.112.0
27.113.128.0
27.115.0.0
27.116.44.0
27.121.72.0
27.121.120.0
27.123.232.0
27.128.0.0
27.131.220.0
27.144.0.0
27.148.0.0
27.152.0.0
27.184.0.0
27.192.0.0
27.224.0.0
36.0.0.0
36.0.8.0
36.0.16.0
36.0.32.0
36.0.64.0
36.0.128.0
36.1.0.0
36.4.0.0
36.16.0.0
36.32.0.0
36.36.0.0
36.37.0.0
36.37.36.0
36.37.39.0
36.37.40.0
36.37.48.0
36.40.0.0
36.48.0.0
36.51.0.0
36.56.0.0
36.96.0.0
36.128.0.0
36.192.0.0
36.248.0.0
36.254.0.0
36.255.116.0
36.255.128.0
36.255.164.0
36.255.172.0
36.255.176.0
36.255.220.0
39.0.0.0
39.0.2.0
39.0.4.0
39.0.8.0
39.0.16.0
39.0.32.0
39.0.64.0
39.0.128.0
39.64.0.0
39.96.0.0
39.104.0.0
39.108.0.0
39.109.120.0
39.128.0.0
40.0.176.0
40.0.247.0
40.0.248.0
40.0.252.0
40.0.255.0
40.72.0.0
40.125.128.0
40.126.64.0
40.198.10.0
40.198.16.0
40.198.24.0
40.251.225.0
40.251.227.0
42.0.0.0
42.0.8.0
42.0.16.0
42.0.24.0
42.0.32.0
42.0.128.0
42.1.0.0
42.1.32.0
42.1.48.0
42.1.56.0
42.1.128.0
42.4.0.0
42.48.0.0
42.56.0.0
42.62.0.0
42.62.128.0
42.62.160.0
42.62.180.0
42.62.184.0
42.63.0.0
42.80.0.0
42.83.64.0
42.83.80.0
42.83.88.0
42.83.96.0
42.83.128.0
42.84.0.0
42.88.0.0
42.96.64.0
42.96.96.0
42.96.108.0
42.96.112.0
42.96.128.0
42.97.0.0
42.99.0.0
42.99.64.0
42.99.96.0
42.99.112.0
42.99.120.0
42.100.0.0
42.120.0.0
42.122.0.0
42.123.0.0
42.123.36.0
42.123.40.0
42.123.48.0
42.123.64.0
42.123.128.0
42.128.0.0
42.156.0.0
42.156.36.0
42.156.40.0
42.156.48.0
42.156.64.0
42.156.128.0
42.157.0.0
42.158.0.0
42.160.0.0
42.176.0.0
42.184.0.0
42.186.0.0
42.187.0.0
42.187.64.0
42.187.96.0
42.187.112.0
42.187.120.0
42.187.128.0
42.192.0.0
42.201.0.0
42.202.0.0
42.204.0.0
42.208.0.0
42.224.0.0
42.240.0.0
42.242.0.0
42.244.0.0
42.248.0.0
43.224.12.0
43.224.24.0
43.224.44.0
43.224.52.0
43.224.56.0
43.224.64.0
43.224.72.0
43.224.80.0
43.224.100.0
43.224.144.0
43.224.160.0
43.224.176.0
43.224.184.0
43.224.200.0
43.224.208.0
43.224.216.0
43.224.224.0
43.224.240.0
43.225.76.0
43.225.84.0
43.225.120.0
43.225.140.0
43.225.172.0
43.225.180.0
43.225.208.0
43.225.216.0
43.225.224.0
43.225.240.0
43.225.252.0
43.226.32.0
43.226.64.0
43.226.96.0
43.226.112.0
43.226.120.0
43.226.128.0
43.226.192.0
43.226.208.0
43.226.236.0
43.226.240.0
43.227.0.0
43.227.8.0
43.227.32.0
43.227.64.0
43.227.96.0
43.227.104.0
43.227.136.0
43.227.144.0
43.227.152.0
43.227.160.0
43.227.176.0
43.227.188.0
43.227.192.0
43.227.232.0
43.227.248.0
43.228.0.0
43.228.64.0
43.228.76.0
43.228.100.0
43.228.116.0
43.228.120.0
43.228.132.0
43.228.136.0
43.228.148.0
43.228.152.0
43.228.188.0
43.229.16.0
43.229.40.0
43.229.48.0
43.229.56.0
43.229.96.0
43.229.120.0
43.229.136.0
43.229.144.0
43.229.168.0
43.229.176.0
43.229.192.0
43.229.216.0
43.229.232.0
43.230.20.0
43.230.32.0
43.230.68.0
43.230.72.0
43.230.84.0
43.230.124.0
43.230.136.0
43.230.168.0
43.230.220.0
43.230.224.0
43.231.12.0
43.231.32.0
43.231.80.0
43.231.96.0
43.231.136.0
43.231.144.0
43.231.160.0
43.231.176.0
43.236.0.0
43.238.0.0
43.239.0.0
43.239.32.0
43.239.48.0
43.239.116.0
43.239.120.0
43.239.172.0
43.239.176.0
43.240.0.0
43.240.48.0
43.240.56.0
43.240.68.0
43.240.72.0
43.240.84.0
43.240.124.0
43.240.128.0
43.240.136.0
43.240.156.0
43.240.160.0
43.240.192.0
43.240.236.0
43.240.240.0
43.241.0.0
43.241.16.0
43.241.48.0
43.241.76.0
43.241.80.0
43.241.112.0
43.241.168.0
43.241.176.0
43.241.184.0
43.241.196.0
43.241.208.0
43.241.224.0
43.241.240.0
43.241.248.0
43.242.8.0
43.242.16.0
43.242.44.0
43.242.48.0
43.242.64.0
43.242.72.0
43.242.80.0
43.242.96.0
43.242.144.0
43.242.160.0
43.242.168.0
43.242.180.0
43.242.188.0
43.242.192.0
43.242.204.0
43.242.216.0
43.242.252.0
43.243.4.0
43.243.8.0
43.243.16.0
43.243.24.0
43.243.88.0
43.243.128.0
43.243.136.0
43.243.144.0
43.243.156.0
43.243.168.0
43.243.180.0
43.243.188.0
43.243.228.0
43.243.232.0
43.243.244.0
43.246.0.0
43.246.64.0
43.246.96.0
43.246.112.0
43.246.212.0
43.246.228.0
43.247.4.0
43.247.8.0
43.247.44.0
43.247.48.0
43.247.68.0
43.247.76.0
43.247.84.0
43.247.88.0
43.247.96.0
43.247.108.0
43.247.112.0
43.247.148.0
43.247.152.0
43.247.176.0
43.247.196.0
43.247.200.0
43.247.208.0
43.247.224.0
43.248.0.0
43.248.20.0
43.248.28.0
43.248.48.0
43.248.76.0
43.248.80.0
43.248.96.0
43.248.128.0
43.248.144.0
43.248.176.0
43.248.192.0
43.248.208.0
43.248.228.0
43.248.232.0
43.248.244.0
43.249.0.0
43.249.8.0
43.249.24.0
43.249.120.0
43.249.132.0
43.249.136.0
43.249.144.0
43.249.160.0
43.249.168.0
43.249.192.0
43.249.236.0
43.250.4.0
43.250.12.0
43.250.16.0
43.250.28.0
43.250.32.0
43.250.72.0
43.250.96.0
43.250.112.0
43.250.128.0
43.250.144.0
43.250.160.0
43.250.168.0
43.250.176.0
43.250.200.0
43.250.212.0
43.250.216.0
43.250.236.0
43.250.244.0
43.251.4.0
43.251.8.0
43.251.36.0
43.251.100.0
43.251.116.0
43.251.192.0
43.251.232.0
43.251.244.0
43.252.40.0
43.252.48.0
43.252.56.0
43.252.224.0
43.254.0.0
43.254.8.0
43.254.24.0
43.254.36.0
43.254.44.0
43.254.52.0
43.254.64.0
43.254.72.0
43.254.84.0
43.254.88.0
43.254.100.0
43.254.104.0
43.254.112.0
43.254.128.0
43.254.136.0
43.254.144.0
43.254.168.0
43.254.180.0
43.254.184.0
43.254.192.0
43.254.200.0
43.254.208.0
43.254.220.0
43.254.224.0
43.254.240.0
43.254.248.0
43.255.0.0
43.255.8.0
43.255.16.0
43.255.48.0
43.255.64.0
43.255.84.0
43.255.96.0
43.255.108.0
43.255.144.0
43.255.168.0
43.255.176.0
43.255.184.0
43.255.192.0
43.255.200.0
43.255.208.0
43.255.224.0
43.255.232.0
43.255.244.0
45.40.192.0
45.65.16.0
45.112.132.0
45.112.188.0
45.112.208.0
45.112.228.0
45.112.232.0
45.113.12.0
45.113.16.0
45.113.40.0
45.113.52.0
45.113.56.0
45.113.72.0
45.113.144.0
45.113.168.0
45.113.176.0
45.113.184.0
45.113.200.0
45.113.208.0
45.113.228.0
45.113.240.0
45.113.252.0
45.114.0.0
45.114.12.0
45.114.32.0
45.114.40.0
45.114.52.0
45.114.96.0
45.114.104.0
45.114.124.0
45.114.136.0
45.114.196.0
45.114.200.0
45.114.228.0
45.114.236.0
45.114.252.0
45.115.44.0
45.115.100.0
45.115.120.0
45.115.132.0
45.115.144.0
45.115.156.0
45.115.164.0
45.115.200.0
45.115.212.0
45.115.216.0
45.115.228.0
45.115.236.0
45.115.244.0
45.115.248.0
45.116.12.0
45.116.16.0
45.116.24.0
45.116.32.0
45.116.52.0
45.116.96.0
45.116.140.0
45.116.152.0
45.116.208.0
45.117.8.0
45.117.20.0
45.117.68.0
45.117.124.0
45.117.252.0
45.119.52.0
45.119.60.0
45.119.64.0
45.119.72.0
45.119.104.0
45.119.116.0
45.119.232.0
45.120.100.0
45.120.140.0
45.120.164.0
45.120.220.0
45.120.240.0
45.121.20.0
45.121.52.0
45.121.64.0
45.121.72.0
45.121.92.0
45.121.96.0
45.121.104.0
45.121.172.0
45.121.176.0
45.121.212.0
45.121.240.0
45.122.0.0
45.122.32.0
45.122.40.0
45.122.60.0
45.122.64.0
45.122.96.0
45.122.112.0
45.122.160.0
45.122.192.0
45.122.208.0
45.122.216.0
45.123.28.0
45.123.32.0
45.123.44.0
45.123.48.0
45.123.64.0
45.123.80.0
45.123.88.0
45.123.120.0
45.123.128.0
45.123.136.0
45.123.148.0
45.123.152.0
45.123.164.0
45.123.168.0
45.123.176.0
45.123.184.0
45.123.204.0
45.123.212.0
45.123.224.0
45.124.0.0
45.124.20.0
45.124.28.0
45.124.32.0
45.124.44.0
45.124.68.0
45.124.76.0
45.124.80.0
45.124.100.0
45.124.124.0
45.124.172.0
45.124.176.0
45.124.208.0
45.124.248.0
45.125.12.0
45.125.16.0
45.125.24.0
45.125.32.0
45.125.44.0
45.125.52.0
45.125.56.0
45.125.76.0
45.125.80.0
45.125.96.0
45.125.104.0
45.125.136.0
45.126.48.0
45.126.100.0
45.126.108.0
45.126.112.0
45.126.120.0
45.126.212.0
45.126.220.0
45.127.8.0
45.127.96.0
45.127.116.0
45.127.124.0
45.127.128.0
45.127.144.0
45.127.156.0
45.127.216.0
45.248.8.0
45.248.80.0
45.248.88.0
45.248.96.0
45.248.128.0
45.248.204.0
45.248.208.0
45.248.224.0
45.249.0.0
45.249.12.0
45.249.16.0
45.249.32.0
45.249.92.0
45.249.112.0
45.249.180.0
45.249.188.0
45.249.192.0
45.249.208.0
45.250.12.0
45.250.16.0
45.250.28.0
45.250.32.0
45.250.40.0
45.250.76.0
45.250.80.0
45.250.96.0
45.250.104.0
45.250.112.0
45.250.128.0
45.250.144.0
45.250.152.0
45.250.164.0
45.250.180.0
45.250.184.0
45.250.192.0
45.251.0.0
45.251.8.0
45.251.16.0
45.251.52.0
45.251.84.0
45.251.88.0
45.251.96.0
45.251.120.0
45.251.136.0
45.251.144.0
45.251.160.0
45.251.192.0
45.251.224.0
45.252.0.0
45.252.32.0
45.252.48.0
45.252.60.0
45.252.84.0
45.252.88.0
45.252.96.0
45.252.128.0
45.252.160.0
45.252.176.0
45.252.192.0
45.252.224.0
45.252.232.0
45.253.0.0
45.253.64.0
45.253.80.0
45.253.92.0
45.253.96.0
45.253.112.0
45.253.120.0
45.253.130.0
45.253.132.0
45.253.136.0
45.253.144.0
45.253.160.0
45.253.192.0
45.254.0.0
45.254.40.0
45.254.48.0
45.254.64.0
45.254.128.0
45.254.192.0
45.254.224.0
45.254.236.0
45.254.240.0
45.254.248.0
45.255.0.0
45.255.132.0
45.255.136.0
45.255.144.0
45.255.160.0
45.255.192.0
45.255.224.0
45.255.240.0
45.255.248.0
46.61.179.170
46.248.24.0
47.92.0.0
47.96.0.0
49.4.0.0
49.51.0.0
49.52.0.0
49.64.0.0
49.112.0.0
49.120.0.0
49.128.0.0
49.128.2.0
49.128.4.0
49.140.0.0
49.152.0.0
49.208.0.0
49.220.0.0
49.232.0.0
49.239.0.0
49.239.192.0
49.246.224.0
52.80.0.0
52.94.249.0
52.95.216.104
52.130.0.0
54.222.0.0
54.231.208.0
54.240.224.0
57.92.96.0
58.14.0.0
58.16.0.0
58.24.0.0
58.30.0.0
58.32.0.0
58.65.232.0
58.66.0.0
58.68.128.0
58.82.0.0
58.83.0.0
58.87.64.0
58.99.128.0
58.100.0.0
58.116.0.0
58.128.0.0
58.144.0.0
58.154.0.0
58.192.0.0
58.240.0.0
59.32.0.0
59.64.0.0
59.80.0.0
59.107.0.0
59.108.0.0
59.151.0.0
59.152.16.0
59.152.32.0
59.152.64.0
59.152.112.0
59.153.4.0
59.153.32.0
59.153.60.0
59.153.64.0
59.153.72.0
59.153.92.0
59.153.116.0
59.153.136.0
59.153.152.0
59.153.164.0
59.153.168.0
59.153.176.0
59.153.192.0
59.155.0.0
59.172.0.0
59.191.0.0
59.191.240.0
59.192.0.0
60.0.0.0
60.55.0.0
60.63.0.0
60.160.0.0
60.194.0.0
60.200.0.0
60.208.0.0
60.232.0.0
60.235.0.0
60.245.128.0
60.247.0.0
60.252.0.0
60.253.128.0
60.255.0.0
61.4.80.0
61.4.176.0
61.8.160.0
61.14.4.0
61.14.212.0
61.14.216.0
61.14.240.0
61.28.0.0
61.29.128.0
61.45.128.0
61.45.224.0
61.47.128.0
61.48.0.0
61.87.192.0
61.128.0.0
61.213.145.106
61.232.0.0
61.236.0.0
61.240.0.0
62.234.0.0
64.85.27.0
68.79.0.0
69.230.192.0
69.231.128.0
69.234.192.0
69.235.128.0
71.131.192.0
71.132.0.0
71.136.64.0
71.137.0.0
72.163.248.0
81.68.0.0
82.156.0.0
87.254.207.0
93.183.14.0
93.183.18.0
94.191.0.0
101.1.0.0
101.2.172.0
101.4.0.0
101.16.0.0
101.32.0.0
101.48.0.0
101.50.8.0
101.50.56.0
101.52.0.0
101.53.100.0
101.54.0.0
101.55.224.0
101.64.0.0
101.72.0.0
101.76.0.0
101.78.0.0
101.78.32.0
101.80.0.0
101.96.0.0
101.96.8.0
101.96.16.0
101.96.128.0
101.99.96.0
101.101.64.0
101.101.100.0
101.101.102.0
101.101.104.0
101.101.112.0
101.102.64.0
101.102.100.0
101.102.102.0
101.102.104.0
101.102.112.0
101.104.0.0
101.110.64.0
101.110.96.0
101.110.116.0
101.110.120.0
101.120.0.0
101.124.0.0
101.126.0.0
101.128.0.0
101.128.8.0
101.128.16.0
101.128.32.0
101.129.0.0
101.130.0.0
101.132.0.0
101.144.0.0
101.192.0.0
101.200.0.0
101.203.128.0
101.203.160.0
101.203.172.0
101.203.176.0
101.204.0.0
101.224.0.0
101.232.0.0
101.234.64.0
101.234.76.0
101.234.80.0
101.234.96.0
101.236.0.0
101.240.0.0
101.248.0.0
101.251.0.0
101.251.8.0
101.251.16.0
101.251.32.0
101.251.64.0
101.251.128.0
101.252.0.0
101.254.0.0
103.1.8.0
103.1.20.0
103.1.24.0
103.1.72.0
103.1.88.0
103.1.168.0
103.2.108.0
103.2.156.0
103.2.164.0
103.2.200.0
103.2.208.0
103.3.84.0
103.3.88.0
103.3.96.0
103.3.128.0
103.3.148.0
103.3.152.0
103.4.56.0
103.4.168.0
103.4.184.0
103.4.224.0
103.5.36.0
103.5.52.0
103.5.56.0
103.5.152.0
103.5.168.0
103.5.192.0
103.5.252.0
103.6.76.0
103.6.108.0
103.6.120.0
103.6.220.0
103.6.228.0
103.7.4.0
103.7.28.0
103.7.140.0
103.7.212.0
103.7.216.0
103.8.0.0
103.8.8.0
103.8.32.0
103.8.52.0
103.8.68.0
103.8.108.0
103.8.156.0
103.8.200.0
103.8.220.0
103.9.8.0
103.9.24.0
103.9.108.0
103.9.152.0
103.9.192.0
103.9.248.0
103.10.0.0
103.10.16.0
103.10.84.0
103.10.111.0
103.10.140.0
103.11.16.0
103.11.168.0
103.11.180.0
103.12.32.0
103.12.68.0
103.12.92.0
103.12.136.0
103.12.184.0
103.12.232.0
103.13.12.0
103.13.72.0
103.13.124.0
103.13.144.0
103.13.196.0
103.13.220.0
103.13.244.0
103.14.32.0
103.14.84.0
103.14.100.0
103.14.132.0
103.14.136.0
103.14.156.0
103.14.240.0
103.15.4.0
103.15.8.0
103.15.16.0
103.15.96.0
103.15.200.0
103.16.52.0
103.16.80.0
103.16.88.0
103.16.108.0
103.16.124.0
103.17.40.0
103.17.64.0
103.17.120.0
103.17.136.0
103.17.160.0
103.17.204.0
103.17.228.0
103.18.192.0
103.18.208.0
103.18.224.0
103.19.0.0
103.19.12.0
103.19.40.0
103.19.64.0
103.19.72.0
103.19.232.0
103.20.12.0
103.20.32.0
103.20.44.0
103.20.68.0
103.20.112.0
103.20.128.0
103.20.160.0
103.20.248.0
103.21.112.0
103.21.136.0
103.21.176.0
103.21.208.0
103.21.240.0
103.22.0.0
103.22.64.0
103.22.100.0
103.22.104.0
103.22.112.0
103.22.188.0
103.22.228.0
103.22.252.0
103.23.8.0
103.23.56.0
103.23.160.0
103.23.176.0
103.23.228.0
103.24.24.0
103.24.116.0
103.24.128.0
103.24.144.0
103.24.176.0
103.24.184.0
103.24.220.0
103.24.228.0
103.24.248.0
103.25.8.0
103.25.20.0
103.25.24.0
103.25.32.0
103.25.40.0
103.25.48.0
103.25.64.0
103.25.148.0
103.25.156.0
103.25.216.0
103.26.0.0
103.26.64.0
103.26.76.0
103.26.116.0
103.26.132.0
103.26.156.0
103.26.160.0
103.26.228.0
103.26.240.0
103.27.4.0
103.27.12.0
103.27.24.0
103.27.56.0
103.27.96.0
103.27.184.0
103.27.208.0
103.27.240.0
103.28.4.0
103.28.8.0
103.28.184.0
103.28.204.0
103.28.212.0
103.29.16.0
103.29.128.0
103.29.136.0
103.30.20.0
103.30.96.0
103.30.148.0
103.30.200.0
103.30.228.0
103.30.234.0
103.30.236.0
103.31.0.0
103.31.48.0
103.31.64.0
103.31.72.0
103.31.148.0
103.31.160.0
103.31.168.0
103.31.200.0
103.31.236.0
103.32.0.0
103.34.0.0
103.35.0.0
103.35.32.0
103.35.48.0
103.35.104.0
103.35.116.0
103.35.180.0
103.35.200.0
103.35.220.0
103.36.20.0
103.36.28.0
103.36.36.0
103.36.56.0
103.36.64.0
103.36.72.0
103.36.96.0
103.36.132.0
103.36.136.0
103.36.160.0
103.36.192.0
103.36.224.0
103.36.240.0
103.37.0.0
103.37.12.0
103.37.16.0
103.37.24.0
103.37.44.0
103.37.52.0
103.37.56.0
103.37.72.0
103.37.100.0
103.37.104.0
103.37.124.0
103.37.136.0
103.37.144.0
103.37.160.0
103.37.172.0
103.37.176.0
103.37.188.0
103.37.208.0
103.37.248.0
103.38.0.0
103.38.32.0
103.38.40.0
103.38.56.0
103.38.76.0
103.38.84.0
103.38.92.0
103.38.96.0
103.38.116.0
103.38.132.0
103.38.140.0
103.38.220.0
103.38.224.0
103.38.232.0
103.38.252.0
103.39.16.0
103.39.64.0
103.39.88.0
103.39.100.0
103.39.104.0
103.39.160.0
103.39.200.0
103.39.208.0
103.39.224.0
103.39.232.0
103.40.12.0
103.40.16.0
103.40.32.0
103.40.88.0
103.40.100.0
103.40.112.0
103.40.192.0
103.40.212.0
103.40.220.0
103.40.228.0
103.40.232.0
103.40.240.0
103.41.0.0
103.41.16.0
103.41.52.0
103.41.140.0
103.41.148.0
103.41.152.0
103.41.160.0
103.41.220.0
103.41.224.0
103.41.232.0
103.42.8.0
103.42.24.0
103.42.32.0
103.42.64.0
103.42.76.0
103.42.104.0
103.42.180.0
103.42.232.0
103.43.16.0
103.43.26.0
103.43.84.0
103.43.96.0
103.43.104.0
103.43.124.0
103.43.184.0
103.43.192.0
103.43.208.0
103.43.220.0
103.43.224.0
103.43.232.0
103.43.240.0
103.44.56.0
103.44.80.0
103.44.88.0
103.44.120.0
103.44.132.0
103.44.144.0
103.44.152.0
103.44.168.0
103.44.176.0
103.44.192.0
103.44.224.0
103.44.236.0
103.44.240.0
103.45.0.0
103.45.72.0
103.45.80.0
103.45.96.0
103.45.128.0
103.45.192.0
103.45.224.0
103.45.248.0
103.46.0.0
103.46.12.0
103.46.16.0
103.46.32.0
103.46.64.0
103.46.128.0
103.46.136.0
103.46.152.0
103.46.160.0
103.46.176.0
103.46.244.0
103.46.248.0
103.47.4.0
103.47.20.0
103.47.36.0
103.47.40.0
103.47.48.0
103.47.80.0
103.47.96.0
103.47.108.0
103.47.116.0
103.47.120.0
103.47.136.0
103.47.212.0
103.48.20.0
103.48.52.0
103.48.92.0
103.48.144.0
103.48.202.0
103.48.216.0
103.48.224.0
103.48.240.0
103.49.12.0
103.49.20.0
103.49.72.0
103.49.92.0
103.49.96.0
103.49.108.0
103.49.128.0
103.49.176.0
103.49.196.0
103.49.248.0
103.50.36.0
103.50.44.0
103.50.48.0
103.50.64.0
103.50.72.0
103.50.92.0
103.50.108.0
103.50.112.0
103.50.132.0
103.50.136.0
103.50.172.0
103.50.176.0
103.50.192.0
103.50.200.0
103.50.220.0
103.50.224.0
103.50.240.0
103.50.248.0
103.52.40.0
103.52.72.0
103.52.80.0
103.52.96.0
103.52.104.0
103.52.160.0
103.52.172.0
103.52.176.0
103.52.184.0
103.52.196.0
103.53.4.0
103.53.64.0
103.53.92.0
103.53.100.0
103.53.124.0
103.53.128.0
103.53.144.0
103.53.160.0
103.53.180.0
103.53.204.0
103.53.208.0
103.53.216.0
103.53.236.0
103.53.248.0
103.54.8.0
103.54.48.0
103.54.60.0
103.54.160.0
103.54.212.0
103.54.228.0
103.54.240.0
103.55.24.0
103.55.80.0
103.55.120.0
103.55.152.0
103.55.172.0
103.55.204.0
103.55.208.0
103.55.228.0
103.55.236.0
103.55.240.0
103.56.8.0
103.56.16.0
103.56.32.0
103.56.52.0
103.56.56.0
103.56.72.0
103.56.140.0
103.56.152.0
103.56.184.0
103.56.200.0
103.57.12.0
103.57.52.0
103.57.56.0
103.57.76.0
103.57.136.0
103.57.196.0
103.58.24.0
103.58.182.0
103.59.76.0
103.59.100.0
103.59.112.0
103.59.128.0
103.59.148.0
103.59.164.0
103.60.32.0
103.60.44.0
103.60.164.0
103.60.228.0
103.60.236.0
103.61.60.0
103.61.104.0
103.61.140.0
103.61.152.0
103.61.160.0
103.61.172.0
103.61.176.0
103.61.184.0
103.62.24.0
103.62.52.0
103.62.72.0
103.62.80.0
103.62.88.0
103.62.96.0
103.62.128.0
103.62.156.0
103.62.160.0
103.62.192.0
103.62.204.0
103.62.208.0
103.62.224.0
103.63.32.0
103.63.64.0
103.63.80.0
103.63.88.0
103.63.140.0
103.63.144.0
103.63.152.0
103.63.160.0
103.63.176.0
103.63.184.0
103.63.192.0
103.63.208.0
103.63.240.0
103.64.0.0
103.64.24.0
103.64.32.0
103.64.64.0
103.64.140.0
103.64.144.0
103.64.152.0
103.64.160.0
103.64.192.0
103.65.0.0
103.65.16.0
103.65.36.0
103.65.40.0
103.65.48.0
103.65.64.0
103.65.100.0
103.65.104.0
103.65.112.0
103.65.128.0
103.65.136.0
103.65.144.0
103.65.160.0
103.66.32.0
103.66.40.0
103.66.92.0
103.66.108.0
103.66.200.0
103.66.216.0
103.66.240.0
103.67.0.0
103.67.8.0
103.67.40.0
103.67.48.0
103.67.64.0
103.67.128.0
103.67.144.0
103.67.172.0
103.67.192.0
103.67.212.0
103.67.252.0
103.68.64.0
103.68.88.0
103.68.100.0
103.68.128.0
103.68.192.0
103.69.16.0
103.69.116.0
103.69.132.0
103.69.152.0
103.69.212.0
103.70.8.0
103.70.148.0
103.70.184.0
103.70.220.0
103.70.224.0
103.70.236.0
103.70.252.0
103.71.0.0
103.71.32.0
103.71.48.0
103.71.68.0
103.71.72.0
103.71.80.0
103.71.88.0
103.71.120.0
103.71.128.0
103.71.144.0
103.71.196.0
103.71.200.0
103.71.232.0
103.72.12.0
103.72.16.0
103.72.32.0
103.72.48.0
103.72.112.0
103.72.128.0
103.72.144.0
103.72.172.0
103.72.180.0
103.72.224.0
103.73.0.0
103.73.48.0
103.73.88.0
103.73.96.0
103.73.116.0
103.73.120.0
103.73.128.0
103.73.144.0
103.73.168.0
103.73.176.0
103.73.204.0
103.73.208.0
103.73.240.0
103.73.248.0
103.74.24.0
103.74.32.0
103.74.48.0
103.74.56.0
103.74.80.0
103.74.124.0
103.74.148.0
103.74.152.0
103.74.204.0
103.74.232.0
103.75.16.0
103.75.87.0
103.75.88.0
103.75.104.0
103.75.112.0
103.75.120.0
103.75.128.0
103.75.144.0
103.75.152.0
103.75.236.0
103.76.60.0
103.76.64.0
103.76.72.0
103.76.84.0
103.76.92.0
103.76.104.0
103.76.216.0
103.76.224.0
103.77.28.0
103.77.52.0
103.77.56.0
103.77.72.0
103.77.88.0
103.77.132.0
103.77.148.0
103.77.220.0
103.78.56.0
103.78.64.0
103.78.124.0
103.78.172.0
103.78.176.0
103.78.196.0
103.78.228.0
103.79.24.0
103.79.36.0
103.79.40.0
103.79.52.0
103.79.56.0
103.79.64.0
103.79.80.0
103.79.120.0
103.79.136.0
103.79.188.0
103.79.192.0
103.79.208.0
103.79.240.0
103.80.24.0
103.80.44.0
103.80.72.0
103.80.176.0
103.80.184.0
103.80.192.0
103.80.200.0
103.80.232.0
103.81.4.0
103.81.8.0
103.81.16.0
103.81.44.0
103.81.48.0
103.81.96.0
103.81.120.0
103.81.148.0
103.81.164.0
103.81.168.0
103.81.183.0
103.81.184.0
103.81.200.0
103.81.232.0
103.82.52.0
103.82.60.0
103.82.68.0
103.82.84.0
103.82.104.0
103.82.224.0
103.82.236.0
103.83.44.0
103.83.52.0
103.83.60.0
103.83.64.0
103.83.72.0
103.83.112.0
103.83.120.0
103.83.132.0
103.83.180.0
103.84.0.0
103.84.12.0
103.84.16.0
103.84.48.0
103.84.56.0
103.84.64.0
103.84.72.0
103.84.92.0
103.84.108.0
103.84.136.0
103.85.20.0
103.85.24.0
103.85.44.0
103.85.48.0
103.85.56.0
103.85.84.0
103.85.136.0
103.85.144.0
103.85.164.0
103.85.168.0
103.85.176.0
103.85.224.0
103.86.28.0
103.86.32.0
103.86.44.0
103.86.60.0
103.86.68.0
103.86.80.0
103.86.88.0
103.86.129.0
103.86.204.0
103.86.208.0
103.86.224.0
103.87.0.0
103.87.20.0
103.87.32.0
103.87.72.0
103.87.96.0
103.87.132.0
103.87.180.0
103.87.224.0
103.88.4.0
103.88.8.0
103.88.16.0
103.88.32.0
103.88.60.0
103.88.64.0
103.88.72.0
103.88.96.0
103.88.152.0
103.88.164.0
103.88.176.0
103.88.184.0
103.88.212.0
103.89.28.0
103.89.96.0
103.89.112.0
103.89.148.0
103.89.172.0
103.89.184.0
103.89.192.0
103.89.224.0
103.90.52.0
103.90.92.0
103.90.100.0
103.90.104.0
103.90.112.0
103.90.128.0
103.90.152.0
103.90.168.0
103.90.173.0
103.90.176.0
103.90.188.0
103.90.192.0
103.91.36.0
103.91.40.0
103.91.108.0
103.91.152.0
103.91.176.0
103.91.200.0
103.91.208.0
103.91.219.0
103.91.236.0
103.91.252.0
103.92.0.0
103.92.48.0
103.92.64.0
103.92.80.0
103.92.86.0
103.92.88.0
103.92.108.0
103.92.124.0
103.92.128.0
103.92.132.0
103.92.156.0
103.92.164.0
103.92.168.0
103.92.176.0
103.92.192.0
103.92.236.0
103.92.240.0
103.93.0.0
103.93.28.0
103.93.76.0
103.93.84.0
103.93.121.0
103.93.152.0
103.93.180.0
103.93.204.0
103.94.12.0
103.94.20.0
103.94.28.0
103.94.32.0
103.94.72.0
103.94.88.0
103.94.116.0
103.94.160.0
103.94.180.0
103.94.200.0
103.95.28.0
103.95.52.0
103.95.64.0
103.95.88.0
103.95.116.0
103.95.128.0
103.95.136.0
103.95.144.0
103.95.152.0
103.95.207.0
103.95.216.0
103.95.224.0
103.95.236.0
103.95.240.0
103.96.0.0
103.96.8.0
103.96.80.0
103.96.124.0
103.96.136.0
103.96.140.0
103.96.148.0
103.96.152.0
103.96.160.0
103.96.192.0
103.96.208.0
103.96.216.0
103.97.8.0
103.97.16.0
103.97.32.0
103.97.40.0
103.97.56.0
103.97.64.0
103.97.72.0
103.97.80.0
103.97.112.0
103.97.128.0
103.97.144.0
103.97.188.0
103.97.192.0
103.97.224.0
103.97.228.0
103.98.28.0
103.98.40.0
103.98.48.0
103.98.56.0
103.98.80.0
103.98.88.0
103.98.96.0
103.98.124.0
103.98.136.0
103.98.144.0
103.98.164.0
103.98.168.0
103.98.180.0
103.98.196.0
103.98.216.0
103.98.224.0
103.98.232.0
103.98.240.0
103.99.40.0
103.99.52.0
103.99.56.0
103.99.76.0
103.99.104.0
103.99.116.0
103.99.120.0
103.99.132.0
103.99.136.0
103.99.144.0
103.99.152.0
103.99.220.0
103.99.232.0
103.100.0.0
103.100.32.0
103.100.40.0
103.100.48.0
103.100.64.0
103.100.88.0
103.100.116.0
103.100.140.0
103.100.144.0
103.100.236.0
103.100.240.0
103.100.248.0
103.101.4.0
103.101.8.0
103.101.28.0
103.101.60.0
103.101.120.0
103.101.144.0
103.101.153.0
103.101.180.0
103.101.184.0
103.102.76.0
103.102.80.0
103.102.163.0
103.102.168.0
103.102.180.0
103.102.184.0
103.102.192.0
103.102.200.0
103.102.208.0
103.103.12.0
103.103.16.0
103.103.36.0
103.103.68.0
103.103.72.0
103.103.176.0
103.103.188.0
103.103.200.0
103.103.220.0
103.103.224.0
103.103.232.0
103.103.248.0
103.104.0.0
103.104.36.0
103.104.40.0
103.104.64.0
103.104.104.0
103.104.152.0
103.104.168.0
103.104.188.0
103.104.198.0
103.104.252.0
103.105.0.0
103.105.12.0
103.105.16.0
103.105.23.0
103.105.56.0
103.105.116.0
103.105.132.0
103.105.180.0
103.105.184.0
103.105.200.0
103.105.220.0
103.106.36.0
103.106.40.0
103.106.60.0
103.106.68.0
103.106.96.0
103.106.120.0
103.106.128.0
103.106.160.0
103.106.188.0
103.106.196.0
103.106.202.0
103.106.212.0
103.106.244.0
103.106.252.0
103.107.0.0
103.107.8.0
103.107.28.0
103.107.32.0
103.107.44.0
103.107.72.0
103.107.108.0
103.107.164.0
103.107.168.0
103.107.188.0
103.107.192.0
103.107.208.0
103.108.52.0
103.108.64.0
103.108.160.0
103.108.184.0
103.108.188.0
103.108.192.0
103.108.208.0
103.108.224.0
103.108.244.0
103.108.251.0
103.109.20.0
103.109.48.0
103.109.88.0
103.109.106.0
103.109.248.0
103.110.32.0
103.110.80.0
103.110.92.0
103.110.100.0
103.110.116.0
103.110.127.0
103.110.128.0
103.110.131.0
103.110.132.0
103.110.136.0
103.110.152.0
103.110.188.0
103.110.204.0
103.111.38.0
103.111.64.0
103.111.172.0
103.111.252.0
103.112.28.0
103.112.68.0
103.112.72.0
103.112.88.0
103.112.96.0
103.112.108.0
103.112.112.0
103.112.140.0
103.112.172.0
103.112.184.0
103.112.208.0
103.113.4.0
103.113.92.0
103.113.144.0
103.113.220.0
103.113.232.0
103.114.4.0
103.114.28.0
103.114.68.0
103.114.72.0
103.114.100.0
103.114.132.0
103.114.148.0
103.114.156.0
103.114.176.0
103.114.212.0
103.114.236.0
103.114.240.0
103.115.16.0
103.115.40.0
103.115.48.0
103.115.64.0
103.115.92.0
103.115.120.0
103.115.148.0
103.115.204.0
103.115.248.0
103.116.20.0
103.116.40.0
103.116.64.0
103.116.72.0
103.116.92.0
103.116.120.0
103.116.128.0
103.116.132.0
103.116.148.0
103.116.184.0
103.116.206.0
103.116.220.0
103.116.224.0
103.117.16.0
103.117.72.0
103.117.88.0
103.117.132.0
103.117.136.0
103.117.188.0
103.117.220.0
103.118.19.0
103.118.36.0
103.118.52.0
103.118.56.0
103.118.64.0
103.118.72.0
103.118.88.0
103.118.173.0
103.118.192.0
103.118.240.0
103.119.0.0
103.119.12.0
103.119.16.0
103.119.28.0
103.119.44.0
103.119.104.0
103.119.115.0
103.119.156.0
103.119.180.0
103.192.0.0
103.192.48.0
103.192.56.0
103.192.84.0
103.192.88.0
103.192.96.0
103.192.112.0
103.192.128.0
103.192.144.0
103.192.164.0
103.192.188.0
103.192.208.0
103.192.216.0
103.192.252.0
103.193.40.0
103.193.120.0
103.193.140.0
103.193.144.0
103.193.160.0
103.193.188.0
103.193.192.0
103.193.212.0
103.193.216.0
103.193.224.0
103.193.240.0
103.194.16.0
103.194.230.0
103.195.104.0
103.195.112.0
103.195.136.0
103.195.148.0
103.195.152.0
103.195.160.0
103.195.192.0
103.196.60.0
103.196.64.0
103.196.72.0
103.196.88.0
103.196.96.0
103.196.168.0
103.196.185.0
103.196.186.0
103.196.204.0
103.197.180.0
103.197.228.0
103.197.253.0
103.197.254.0
103.198.20.0
103.198.60.0
103.198.64.0
103.198.72.0
103.198.124.0
103.198.156.0
103.198.180.0
103.198.196.0
103.198.200.0
103.198.216.0
103.198.224.0
103.198.240.0
103.199.164.0
103.199.196.0
103.199.228.0
103.199.248.0
103.200.28.0
103.200.32.0
103.200.52.0
103.200.64.0
103.200.136.0
103.200.144.0
103.200.160.0
103.200.192.0
103.200.220.0
103.200.224.0
103.201.0.0
103.201.16.0
103.201.28.0
103.201.32.0
103.201.64.0
103.201.76.0
103.201.80.0
103.201.96.0
103.201.112.0
103.201.120.0
103.201.152.0
103.201.160.0
103.201.192.0
103.202.0.0
103.202.32.0
103.202.56.0
103.202.64.0
103.202.128.0
103.202.144.0
103.202.152.0
103.202.160.0
103.202.192.0
103.202.212.0
103.202.228.0
103.202.236.0
103.202.240.0
103.203.0.0
103.203.32.0
103.203.52.0
103.203.56.0
103.203.96.0
103.203.128.0
103.203.140.0
103.203.164.0
103.203.168.0
103.203.192.0
103.203.200.0
103.203.212.0
103.203.216.0
103.204.24.0
103.204.72.0
103.204.88.0
103.204.112.0
103.204.136.0
103.204.144.0
103.204.152.0
103.204.196.0
103.204.232.0
103.205.4.0
103.205.8.0
103.205.40.0
103.205.52.0
103.205.108.0
103.205.116.0
103.205.120.0
103.205.136.0
103.205.162.0
103.205.188.0
103.205.192.0
103.205.200.0
103.205.236.0
103.205.248.0
103.206.0.0
103.206.44.0
103.206.108.0
103.206.148.0
103.207.48.0
103.207.104.0
103.207.164.0
103.207.184.0
103.207.192.0
103.207.208.0
103.207.220.0
103.207.228.0
103.207.232.0
103.208.12.0
103.208.16.0
103.208.28.0
103.208.40.0
103.208.48.0
103.208.148.0
103.209.112.0
103.209.136.0
103.209.200.0
103.209.208.0
103.209.216.0
103.210.0.0
103.210.20.0
103.210.96.0
103.210.156.0
103.210.160.0
103.210.216.0
103.211.44.0
103.211.96.0
103.211.156.0
103.211.164.0
103.211.168.0
103.211.192.0
103.211.220.0
103.211.224.0
103.211.248.0
103.212.0.0
103.212.32.0
103.212.44.0
103.212.48.0
103.212.84.0
103.212.100.0
103.212.104.0
103.212.148.0
103.212.164.0
103.212.196.0
103.212.200.0
103.212.228.0
103.212.252.0
103.213.40.0
103.213.48.0
103.213.64.0
103.213.96.0
103.213.132.0
103.213.136.0
103.213.144.0
103.213.160.0
103.213.248.0
103.214.32.0
103.214.48.0
103.214.84.0
103.214.168.0
103.214.212.0
103.214.240.0
103.215.28.0
103.215.32.0
103.215.44.0
103.215.48.0
103.215.100.0
103.215.104.0
103.215.116.0
103.215.120.0
103.215.140.0
103.215.184.0
103.215.228.0
103.216.4.0
103.216.8.0
103.216.16.0
103.216.32.0
103.216.64.0
103.216.108.0
103.216.136.0
103.216.152.0
103.216.224.0
103.216.240.0
103.217.0.0
103.217.168.0
103.217.180.0
103.217.184.0
103.217.192.0
103.218.0.0
103.218.8.0
103.218.16.0
103.218.28.0
103.218.32.0
103.218.64.0
103.218.184.0
103.218.192.0
103.218.208.0
103.218.216.0
103.219.24.0
103.219.32.0
103.219.64.0
103.219.84.0
103.219.88.0
103.219.96.0
103.219.176.0
103.219.184.0
103.220.48.0
103.220.64.0
103.220.92.0
103.220.96.0
103.220.116.0
103.220.120.0
103.220.128.0
103.220.144.0
103.220.152.0
103.220.160.0
103.220.192.0
103.220.200.0
103.220.240.0
103.221.0.0
103.221.32.0
103.221.48.0
103.221.88.0
103.221.96.0
103.221.128.0
103.221.192.0
103.222.0.0
103.222.16.0
103.222.24.0
103.222.32.0
103.222.64.0
103.222.128.0
103.222.192.0
103.222.224.0
103.222.232.0
103.222.240.0
103.223.16.0
103.223.32.0
103.223.64.0
103.223.128.0
103.223.140.0
103.223.144.0
103.223.160.0
103.223.176.0
103.223.188.0
103.223.192.0
103.224.0.0
103.224.40.0
103.224.60.0
103.224.80.0
103.224.220.0
103.224.224.0
103.224.232.0
103.225.84.0
103.226.16.0
103.226.40.0
103.226.56.0
103.226.80.0
103.226.116.0
103.226.132.0
103.226.156.0
103.226.180.0
103.226.196.0
103.227.48.0
103.227.72.0
103.227.80.0
103.227.100.0
103.227.120.0
103.227.132.0
103.227.136.0
103.227.196.0
103.227.204.0
103.227.212.0
103.227.228.0
103.228.12.0
103.228.28.0
103.228.68.0
103.228.88.0
103.228.128.0
103.228.136.0
103.228.160.0
103.228.176.0
103.228.204.0
103.228.208.0
103.228.228.0
103.228.232.0
103.229.20.0
103.229.60.0
103.229.136.0
103.229.148.0
103.229.172.0
103.229.212.0
103.229.216.0
103.229.228.0
103.229.236.0
103.229.240.0
103.230.0.0
103.230.28.0
103.230.40.0
103.230.96.0
103.230.196.0
103.230.200.0
103.230.212.0
103.230.236.0
103.231.16.0
103.231.64.0
103.231.144.0
103.231.180.0
103.231.184.0
103.231.244.0
103.232.4.0
103.232.144.0
103.232.188.0
103.232.212.0
103.233.4.0
103.233.44.0
103.233.52.0
103.233.104.0
103.233.128.0
103.233.136.0
103.233.228.0
103.234.0.0
103.234.20.0
103.234.56.0
103.234.124.0
103.234.128.0
103.234.172.0
103.234.180.0
103.234.244.0
103.235.16.0
103.235.48.0
103.235.56.0
103.235.80.0
103.235.128.0
103.235.144.0
103.235.184.0
103.235.192.0
103.235.200.0
103.235.220.0
103.235.224.0
103.236.0.0
103.236.64.0
103.236.96.0
103.236.120.0
103.236.184.0
103.236.220.0
103.236.232.0
103.236.240.0
103.237.0.0
103.237.24.0
103.237.68.0
103.237.88.0
103.237.152.0
103.237.176.0
103.237.192.0
103.238.0.0
103.238.16.0
103.238.32.0
103.238.48.0
103.238.56.0
103.238.88.0
103.238.96.0
103.238.132.0
103.238.140.0
103.238.144.0
103.238.160.0
103.238.196.0
103.238.204.0
103.238.252.0
103.239.0.0
103.239.44.0
103.239.68.0
103.239.96.0
103.239.152.0
103.239.</t>
  </si>
  <si>
    <t>127.0.0.1</t>
  </si>
  <si>
    <t>127.0.0.1
8.8.8.8
89.117.48.52
8.8.4.4
224.0.0.0
255.255.255.255
0.0.0.0
8.0.0.0
11.0.0.0
12.0.0.0
16.0.0.0
32.0.0.0
64.0.0.0
128.0.0.0
160.0.0.0
168.0.0.0
172.0.0.0
172.32.0.0
172.64.0.0
172.128.0.0
173.0.0.0
174.0.0.0
176.0.0.0
192.0.0.0
192.128.0.0
192.160.0.0
192.169.0.0
192.170.0.0
192.172.0.0
192.176.0.0
192.192.0.0
193.0.0.0
194.0.0.0
196.0.0.0
200.0.0.0
208.0.0.0
240.0.0.0</t>
  </si>
  <si>
    <t>172.16.252.1
0.0.0.0
8.8.8.8
192.168.1.0</t>
  </si>
  <si>
    <t>1.1.1.1
11.8.2.0
1.0.0.0
198.199.101.152
0.0.0.0
127.0.0.1
172.19.0.1
172.19.0.2
8.8.8.8
0.6.11.30
4.1.1.2
3.6.0.0
116.196.74.26
4.6.1.0
6.12.1.0
6.13.7.0
10.0.0.0
100.64.0.0
127.0.0.0
169.254.0.0
172.16.0.0
192.0.0.0
192.0.2.0
192.31.196.0
192.52.193.0
192.88.99.0
192.168.0.0
192.175.48.0
198.18.0.0
198.51.100.0
203.0.113.0
224.0.0.0
1.0.1.0
1.0.2.0
1.0.8.0
1.0.32.0
1.1.0.0
1.1.2.0
1.1.4.0
1.1.8.0
1.1.16.0
1.1.32.0
1.2.0.0
1.2.2.0
1.2.4.0
1.2.8.0
1.2.16.0
1.2.32.0
1.2.64.0
1.3.0.0
1.4.1.0
1.4.2.0
1.4.4.0
1.4.8.0
1.4.16.0
1.4.32.0
1.4.64.0
1.8.0.0
1.10.0.0
1.10.8.0
1.10.11.0
1.10.12.0
1.10.16.0
1.10.32.0
1.10.64.0
1.12.0.0
1.18.128.0
1.24.0.0
1.45.0.0
1.48.0.0
1.56.0.0
1.68.0.0
1.80.0.0
1.116.0.0
1.180.0.0
1.184.0.0
1.188.0.0
1.192.0.0
1.202.0.0
1.204.0.0
8.128.0.0
8.208.64.0
8.209.0.0
8.209.8.0
8.209.12.0
8.209.16.0
8.209.32.0
8.209.128.0
8.210.0.0
8.212.0.0
8.216.0.0
14.0.0.0
14.0.12.0
14.1.0.0
14.1.24.0
14.1.96.0
14.1.108.0
14.16.0.0
14.102.128.0
14.102.156.0
14.102.180.0
14.103.0.0
14.104.0.0
14.112.0.0
14.130.0.0
14.134.0.0
14.144.0.0
14.192.60.0
14.192.76.0
14.196.0.0
14.204.0.0
14.208.0.0
20.134.160.0
20.139.160.0
23.48.214.0
27.0.128.0
27.0.160.0
27.0.188.0
27.0.204.0
27.0.208.0
27.8.0.0
27.16.0.0
27.34.232.0
27.36.0.0
27.40.0.0
27.50.40.0
27.50.128.0
27.54.72.0
27.54.152.0
27.54.192.0
27.98.208.0
27.98.224.0
27.99.128.0
27.103.0.0
27.106.128.0
27.106.204.0
27.109.32.0
27.109.124.0
27.112.0.0
27.112.80.0
27.112.112.0
27.113.128.0
27.115.0.0
27.116.44.0
27.121.72.0
27.121.120.0
27.128.0.0
27.131.220.0
27.144.0.0
27.148.0.0
27.152.0.0
27.184.0.0
27.192.0.0
27.224.0.0
36.0.0.0
36.0.8.0
36.0.16.0
36.0.32.0
36.0.64.0
36.0.128.0
36.1.0.0
36.4.0.0
36.16.0.0
36.32.0.0
36.36.0.0
36.37.0.0
36.37.36.0
36.37.39.0
36.37.40.0
36.37.48.0
36.40.0.0
36.48.0.0
36.51.0.0
36.56.0.0
36.96.0.0
36.128.0.0
36.192.0.0
36.248.0.0
36.254.0.0
36.255.116.0
36.255.128.0
36.255.164.0
36.255.172.0
36.255.176.0
39.0.0.0
39.0.2.0
39.0.4.0
39.0.8.0
39.0.16.0
39.0.32.0
39.0.64.0
39.0.128.0
39.64.0.0
39.96.0.0
39.104.0.0
39.108.0.0
39.109.120.0
39.128.0.0
40.0.176.0
40.0.247.0
40.0.248.0
40.0.252.0
40.0.255.0
40.72.0.0
40.77.136.112
40.77.236.224
40.77.254.64
40.125.128.0
40.126.64.0
40.198.10.0
40.198.16.0
40.198.24.0
40.251.225.0
40.251.227.0
42.0.0.0
42.0.8.0
42.0.16.0
42.0.24.0
42.0.32.0
42.0.128.0
42.1.0.0
42.1.32.0
42.1.48.0
42.1.56.0
42.1.128.0
42.4.0.0
42.48.0.0
42.56.0.0
42.62.0.0
42.62.128.0
42.62.160.0
42.62.180.0
42.62.184.0
42.63.0.0
42.80.0.0
42.83.64.0
42.83.80.0
42.83.88.0
42.83.96.0
42.83.128.0
42.84.0.0
42.88.0.0
42.96.64.0
42.96.96.0
42.96.108.0
42.96.112.0
42.96.128.0
42.97.0.0
42.99.0.0
42.99.64.0
42.99.96.0
42.99.112.0
42.99.120.0
42.100.0.0
42.120.0.0
42.122.0.0
42.123.0.0
42.123.36.0
42.123.40.0
42.123.48.0
42.123.64.0
42.123.128.0
42.128.0.0
42.156.0.0
42.156.36.0
42.156.40.0
42.156.48.0
42.156.64.0
42.156.128.0
42.157.0.0
42.158.0.0
42.160.0.0
42.176.0.0
42.184.0.0
42.186.0.0
42.187.0.0
42.187.64.0
42.187.96.0
42.187.112.0
42.187.120.0
42.187.128.0
42.192.0.0
42.201.0.0
42.202.0.0
42.204.0.0
42.208.0.0
42.224.0.0
42.240.0.0
42.242.0.0
42.244.0.0
42.248.0.0
43.224.12.0
43.224.24.0
43.224.44.0
43.224.52.0
43.224.56.0
43.224.64.0
43.224.72.0
43.224.80.0
43.224.100.0
43.224.144.0
43.224.160.0
43.224.176.0
43.224.184.0
43.224.200.0
43.224.208.0
43.224.216.0
43.224.240.0
43.225.76.0
43.225.84.0
43.225.120.0
43.225.140.0
43.225.172.0
43.225.180.0
43.225.208.0
43.225.216.0
43.225.224.0
43.225.240.0
43.225.252.0
43.226.32.0
43.226.64.0
43.226.96.0
43.226.112.0
43.226.120.0
43.226.128.0
43.226.192.0
43.226.208.0
43.226.236.0
43.226.240.0
43.227.0.0
43.227.8.0
43.227.32.0
43.227.64.0
43.227.96.0
43.227.104.0
43.227.136.0
43.227.144.0
43.227.152.0
43.227.160.0
43.227.176.0
43.227.188.0
43.227.192.0
43.227.232.0
43.227.248.0
43.228.0.0
43.228.64.0
43.228.76.0
43.228.100.0
43.228.116.0
43.228.120.0
43.228.132.0
43.228.136.0
43.228.148.0
43.228.152.0
43.228.188.0
43.229.40.0
43.229.48.0
43.229.56.0
43.229.96.0
43.229.120.0
43.229.136.0
43.229.144.0
43.229.168.0
43.229.176.0
43.229.192.0
43.229.216.0
43.229.232.0
43.230.20.0
43.230.32.0
43.230.68.0
43.230.72.0
43.230.84.0
43.230.124.0
43.230.136.0
43.230.168.0
43.230.220.0
43.230.224.0
43.231.12.0
43.231.32.0
43.231.80.0
43.231.96.0
43.231.136.0
43.231.144.0
43.231.160.0
43.231.176.0
43.236.0.0
43.238.0.0
43.239.0.0
43.239.32.0
43.239.48.0
43.239.116.0
43.239.120.0
43.239.172.0
43.239.176.0
43.240.0.0
43.240.56.0
43.240.68.0
43.240.72.0
43.240.84.0
43.240.124.0
43.240.128.0
43.240.136.0
43.240.144.0
43.240.156.0
43.240.160.0
43.240.192.0
43.240.236.0
43.240.240.0
43.241.0.0
43.241.16.0
43.241.48.0
43.241.76.0
43.241.80.0
43.241.112.0
43.241.168.0
43.241.176.0
43.241.184.0
43.241.196.0
43.241.208.0
43.241.224.0
43.241.240.0
43.241.248.0
43.242.8.0
43.242.16.0
43.242.44.0
43.242.48.0
43.242.64.0
43.242.72.0
43.242.80.0
43.242.96.0
43.242.144.0
43.242.160.0
43.242.168.0
43.242.180.0
43.242.188.0
43.242.192.0
43.242.204.0
43.242.216.0
43.242.252.0
43.243.4.0
43.243.8.0
43.243.16.0
43.243.24.0
43.243.88.0
43.243.128.0
43.243.136.0
43.243.144.0
43.243.156.0
43.243.168.0
43.243.180.0
43.243.188.0
43.243.228.0
43.243.232.0
43.243.244.0
43.246.0.0
43.246.64.0
43.246.96.0
43.246.112.0
43.246.212.0
43.246.228.0
43.247.4.0
43.247.8.0
43.247.44.0
43.247.48.0
43.247.68.0
43.247.76.0
43.247.84.0
43.247.88.0
43.247.96.0
43.247.108.0
43.247.112.0
43.247.148.0
43.247.152.0
43.247.176.0
43.247.196.0
43.247.200.0
43.247.208.0
43.247.224.0
43.248.0.0
43.248.20.0
43.248.28.0
43.248.48.0
43.248.76.0
43.248.80.0
43.248.96.0
43.248.128.0
43.248.144.0
43.248.176.0
43.248.192.0
43.248.208.0
43.248.228.0
43.248.232.0
43.248.244.0
43.249.4.0
43.249.8.0
43.249.24.0
43.249.120.0
43.249.132.0
43.249.136.0
43.249.144.0
43.249.160.0
43.249.168.0
43.249.192.0
43.249.236.0
43.250.4.0
43.250.12.0
43.250.16.0
43.250.28.0
43.250.32.0
43.250.72.0
43.250.96.0
43.250.112.0
43.250.128.0
43.250.144.0
43.250.160.0
43.250.168.0
43.250.176.0
43.250.200.0
43.250.212.0
43.250.216.0
43.250.236.0
43.250.244.0
43.251.4.0
43.251.8.0
43.251.36.0
43.251.100.0
43.251.116.0
43.251.192.0
43.251.232.0
43.251.244.0
43.252.40.0
43.252.48.0
43.252.56.0
43.252.224.0
43.254.0.0
43.254.8.0
43.254.24.0
43.254.36.0
43.254.44.0
43.254.52.0
43.254.64.0
43.254.72.0
43.254.84.0
43.254.88.0
43.254.100.0
43.254.104.0
43.254.112.0
43.254.128.0
43.254.136.0
43.254.144.0
43.254.168.0
43.254.180.0
43.254.184.0
43.254.192.0
43.254.200.0
43.254.208.0
43.254.220.0
43.254.224.0
43.254.240.0
43.254.248.0
43.255.0.0
43.255.8.0
43.255.16.0
43.255.48.0
43.255.64.0
43.255.84.0
43.255.96.0
43.255.108.0
43.255.144.0
43.255.168.0
43.255.176.0
43.255.184.0
43.255.192.0
43.255.200.0
43.255.208.0
43.255.224.0
43.255.232.0
43.255.244.0
45.12.227.0
45.40.192.0
45.65.16.0
45.94.120.0
45.112.132.0
45.112.188.0
45.112.208.0
45.112.228.0
45.112.232.0
45.113.12.0
45.113.16.0
45.113.40.0
45.113.52.0
45.113.56.0
45.113.72.0
45.113.144.0
45.113.168.0
45.113.176.0
45.113.184.0
45.113.200.0
45.113.208.0
45.113.228.0
45.113.240.0
45.113.252.0
45.114.0.0
45.114.12.0
45.114.32.0
45.114.40.0
45.114.52.0
45.114.96.0
45.114.104.0
45.114.124.0
45.114.136.0
45.114.196.0
45.114.200.0
45.114.228.0
45.114.237.0
45.114.238.0
45.114.252.0
45.115.44.0
45.115.100.0
45.115.120.0
45.115.132.0
45.115.144.0
45.115.156.0
45.115.164.0
45.115.200.0
45.115.212.0
45.115.228.0
45.115.236.0
45.115.244.0
45.115.248.0
45.116.12.0
45.116.16.0
45.116.24.0
45.116.32.0
45.116.52.0
45.116.96.0
45.116.140.0
45.116.152.0
45.116.208.0
45.117.8.0
45.117.20.0
45.117.68.0
45.117.124.0
45.117.252.0
45.119.52.0
45.119.60.0
45.119.64.0
45.119.72.0
45.119.104.0
45.119.116.0
45.119.232.0
45.120.100.0
45.120.140.0
45.120.164.0
45.120.180.128
45.120.220.0
45.120.240.0
45.121.20.0
45.121.52.0
45.121.64.0
45.121.72.0
45.121.92.0
45.121.96.0
45.121.104.0
45.121.172.0
45.121.176.0
45.121.212.0
45.121.240.0
45.122.0.0
45.122.32.0
45.122.40.0
45.122.60.0
45.122.64.0
45.122.96.0
45.122.112.0
45.122.160.0
45.122.192.0
45.122.208.0
45.122.216.0
45.123.28.0
45.123.32.0
45.123.44.0
45.123.48.0
45.123.64.0
45.123.80.0
45.123.88.0
45.123.120.0
45.123.128.0
45.123.136.0
45.123.148.0
45.123.152.0
45.123.164.0
45.123.168.0
45.123.176.0
45.123.184.0
45.123.204.0
45.123.212.0
45.123.224.0
45.124.0.0
45.124.20.0
45.124.28.0
45.124.32.0
45.124.44.0
45.124.68.0
45.124.76.0
45.124.80.0
45.124.100.0
45.124.124.0
45.124.172.0
45.124.176.0
45.124.208.0
45.124.248.0
45.125.12.0
45.125.16.0
45.125.24.0
45.125.32.0
45.125.44.0
45.125.52.0
45.125.56.0
45.125.76.0
45.125.80.0
45.125.96.0
45.125.104.0
45.125.136.0
45.126.48.0
45.126.100.0
45.126.108.0
45.126.112.0
45.126.120.0
45.126.212.0
45.126.220.0
45.127.8.0
45.127.96.0
45.127.116.0
45.127.124.0
45.127.128.0
45.127.144.0
45.127.156.0
45.127.216.0
45.136.44.0
45.248.8.0
45.248.80.0
45.248.88.0
45.248.96.0
45.248.128.0
45.248.204.0
45.248.208.0
45.248.224.0
45.249.0.0
45.249.12.0
45.249.16.0
45.249.32.0
45.249.92.0
45.249.112.0
45.249.180.0
45.249.188.0
45.249.192.0
45.249.208.0
45.250.12.0
45.250.16.0
45.250.28.0
45.250.32.0
45.250.40.0
45.250.76.0
45.250.80.0
45.250.96.0
45.250.104.0
45.250.112.0
45.250.128.0
45.250.144.0
45.250.152.0
45.250.164.0
45.250.180.0
45.250.184.0
45.250.192.0
45.251.0.0
45.251.8.0
45.251.16.0
45.251.52.0
45.251.84.0
45.251.88.0
45.251.96.0
45.251.120.0
45.251.136.0
45.251.144.0
45.251.160.0
45.251.192.0
45.251.224.0
45.251.240.0
45.252.0.0
45.252.32.0
45.252.48.0
45.252.60.0
45.252.84.0
45.252.88.0
45.252.96.0
45.252.128.0
45.252.160.0
45.252.176.0
45.252.192.0
45.252.224.0
45.252.232.0
45.253.0.0
45.253.64.0
45.253.80.0
45.253.92.0
45.253.96.0
45.253.112.0
45.253.120.0
45.253.130.0
45.253.132.0
45.253.136.0
45.253.144.0
45.253.160.0
45.253.192.0
45.254.0.0
45.254.40.0
45.254.48.0
45.254.64.0
45.254.128.0
45.254.192.0
45.254.224.0
45.254.236.0
45.254.240.0
45.254.248.0
45.255.0.0
45.255.132.0
45.255.136.0
45.255.144.0
45.255.160.0
45.255.192.0
45.255.224.0
45.255.240.0
45.255.248.0
46.248.24.0
47.92.0.0
47.96.0.0
49.4.0.0
49.51.0.0
49.52.0.0
49.64.0.0
49.112.0.0
49.120.0.0
49.128.0.0
49.128.2.0
49.128.4.0
49.140.0.0
49.152.0.0
49.208.0.0
49.220.0.0
49.232.0.0
49.239.0.0
49.239.192.0
49.246.224.0
52.80.0.0
52.94.249.0
52.130.0.0
54.222.0.0
54.231.208.0
54.240.224.0
57.92.96.0
58.14.0.0
58.16.0.0
58.24.0.0
58.30.0.0
58.32.0.0
58.65.232.0
58.66.0.0
58.68.128.0
58.82.0.0
58.83.0.0
58.87.64.0
58.99.128.0
58.100.0.0
58.116.0.0
58.128.0.0
58.144.0.0
58.154.0.0
58.192.0.0
58.240.0.0
59.32.0.0
59.64.0.0
59.80.0.0
59.107.0.0
59.108.0.0
59.151.0.0
59.152.16.0
59.152.32.0
59.152.64.0
59.152.112.0
59.153.4.0
59.153.32.0
59.153.60.0
59.153.64.0
59.153.72.0
59.153.92.0
59.153.116.0
59.153.136.0
59.153.152.0
59.153.164.0
59.153.168.0
59.153.176.0
59.153.192.0
59.155.0.0
59.172.0.0
59.191.0.0
59.191.240.0
59.192.0.0
60.0.0.0
60.55.0.0
60.63.0.0
60.160.0.0
60.194.0.0
60.200.0.0
60.208.0.0
60.232.0.0
60.235.0.0
60.245.128.0
60.247.0.0
60.252.0.0
60.253.128.0
60.255.0.0
61.4.80.0
61.4.176.0
61.8.160.0
61.14.212.0
61.14.216.0
61.14.240.0
61.28.0.0
61.29.128.0
61.29.192.0
61.29.224.0
61.45.128.0
61.45.224.0
61.47.128.0
61.48.0.0
61.87.192.0
61.128.0.0
61.232.0.0
61.236.0.0
61.240.0.0
62.234.0.0
64.85.27.0
68.79.0.0
69.230.192.0
69.231.128.0
69.234.192.0
69.235.128.0
71.131.192.0
71.132.0.0
71.136.64.0
71.137.0.0
72.163.240.0
72.163.248.0
81.68.0.0
82.156.0.0
87.254.207.0
93.183.14.0
93.183.18.0
94.191.0.0
101.0.0.0
101.1.0.0
101.2.172.0
101.4.0.0
101.16.0.0
101.32.0.0
101.48.0.0
101.50.8.0
101.50.56.0
101.52.0.0
101.53.100.0
101.54.0.0
101.55.224.0
101.64.0.0
101.72.0.0
101.76.0.0
101.78.0.0
101.78.32.0
101.80.0.0
101.96.0.0
101.96.8.0
101.96.16.0
101.96.128.0
101.99.96.0
101.101.64.0
101.101.100.0
101.101.102.0
101.101.104.0
101.101.112.0
101.102.64.0
101.102.100.0
101.102.102.0
101.102.104.0
101.102.112.0
101.104.0.0
101.110.64.0
101.110.96.0
101.110.116.0
101.110.120.0
101.120.0.0
101.124.0.0
101.126.0.0
101.128.0.0
101.128.8.0
101.128.16.0
101.128.32.0
101.129.0.0
101.130.0.0
101.132.0.0
101.144.0.0
101.192.0.0
101.200.0.0
101.203.128.0
101.203.160.0
101.203.172.0
101.203.176.0
101.204.0.0
101.224.0.0
101.232.0.0
101.234.64.0
101.234.76.0
101.234.80.0
101.234.96.0
101.236.0.0
101.240.0.0
101.248.0.0
101.251.0.0
101.251.8.0
101.251.16.0
101.251.32.0
101.251.64.0
101.251.128.0
101.252.0.0
101.254.0.0
102.176.130.0
103.1.8.0
103.1.20.0
103.1.24.0
103.1.72.0
103.1.88.0
103.1.168.0
103.2.108.0
103.2.156.0
103.2.164.0
103.2.200.0
103.2.208.0
103.3.84.0
103.3.88.0
103.3.96.0
103.3.128.0
103.3.148.0
103.3.152.0
103.4.56.0
103.4.168.0
103.4.184.0
103.4.224.0
103.5.36.0
103.5.52.0
103.5.56.0
103.5.152.0
103.5.168.0
103.5.192.0
103.5.252.0
103.6.76.0
103.6.108.0
103.6.120.0
103.6.220.0
103.6.228.0
103.7.4.0
103.7.28.0
103.7.140.0
103.7.212.0
103.7.216.0
103.8.0.0
103.8.8.0
103.8.32.0
103.8.52.0
103.8.68.0
103.8.108.0
103.8.156.0
103.8.200.0
103.8.220.0
103.9.8.0
103.9.24.0
103.9.108.0
103.9.152.0
103.9.192.0
103.9.248.0
103.10.0.0
103.10.16.0
103.10.84.0
103.10.111.0
103.10.140.0
103.11.16.0
103.11.168.0
103.11.180.0
103.12.32.0
103.12.68.0
103.12.92.0
103.12.136.0
103.12.184.0
103.12.232.0
103.13.12.0
103.13.124.0
103.13.144.0
103.13.196.0
103.13.220.0
103.13.244.0
103.14.32.0
103.14.84.0
103.14.100.0
103.14.132.0
103.14.136.0
103.14.156.0
103.14.240.0
103.15.4.0
103.15.8.0
103.15.16.0
103.15.96.0
103.15.200.0
103.16.52.0
103.16.80.0
103.16.88.0
103.16.108.0
103.16.124.0
103.17.40.0
103.17.64.0
103.17.120.0
103.17.136.0
103.17.160.0
103.17.204.0
103.17.228.0
103.18.192.0
103.18.208.0
103.18.224.0
103.19.0.0
103.19.12.0
103.19.40.0
103.19.64.0
103.19.72.0
103.19.232.0
103.20.12.0
103.20.32.0
103.20.44.0
103.20.68.0
103.20.112.0
103.20.128.0
103.20.160.0
103.20.248.0
103.21.112.0
103.21.136.0
103.21.176.0
103.21.208.0
103.21.240.0
103.22.0.0
103.22.64.0
103.22.100.0
103.22.104.0
103.22.112.0
103.22.188.0
103.22.228.0
103.22.252.0
103.23.8.0
103.23.56.0
103.23.160.0
103.23.176.0
103.23.228.0
103.24.24.0
103.24.116.0
103.24.128.0
103.24.144.0
103.24.176.0
103.24.184.0
103.24.220.0
103.24.228.0
103.24.248.0
103.25.8.0
103.25.20.0
103.25.24.0
103.25.32.0
103.25.40.0
103.25.48.0
103.25.64.0
103.25.148.0
103.25.156.0
103.25.216.0
103.26.0.0
103.26.64.0
103.26.76.0
103.26.116.0
103.26.132.0
103.26.156.0
103.26.160.0
103.26.228.0
103.26.240.0
103.27.4.0
103.27.12.0
103.27.24.0
103.27.56.0
103.27.96.0
103.27.184.0
103.27.208.0
103.27.240.0
103.28.4.0
103.28.8.0
103.28.184.0
103.28.204.0
103.28.212.0
103.29.16.0
103.29.128.0
103.29.136.0
103.30.20.0
103.30.96.0
103.30.148.0
103.30.200.0
103.30.228.0
103.30.236.0
103.31.0.0
103.31.48.0
103.31.64.0
103.31.72.0
103.31.148.0
103.31.160.0
103.31.168.0
103.31.200.0
103.31.236.0
103.32.0.0
103.34.0.0
103.35.0.0
103.35.32.0
103.35.48.0
103.35.104.0
103.35.116.0
103.35.180.0
103.35.200.0
103.35.220.0
103.36.28.0
103.36.36.0
103.36.56.0
103.36.64.0
103.36.72.0
103.36.96.0
103.36.132.0
103.36.136.0
103.36.160.0
103.36.192.0
103.36.224.0
103.36.240.0
103.37.0.0
103.37.12.0
103.37.16.0
103.37.24.0
103.37.44.0
103.37.52.0
103.37.56.0
103.37.72.0
103.37.100.0
103.37.104.0
103.37.124.0
103.37.136.0
103.37.144.0
103.37.160.0
103.37.172.0
103.37.176.0
103.37.188.0
103.37.208.0
103.37.248.0
103.38.0.0
103.38.32.0
103.38.40.0
103.38.56.0
103.38.76.0
103.38.84.0
103.38.92.0
103.38.96.0
103.38.116.0
103.38.132.0
103.38.140.0
103.38.220.0
103.38.224.0
103.38.232.0
103.38.252.0
103.39.16.0
103.39.64.0
103.39.88.0
103.39.100.0
103.39.104.0
103.39.160.0
103.39.200.0
103.39.208.0
103.39.224.0
103.39.232.0
103.40.12.0
103.40.16.0
103.40.32.0
103.40.88.0
103.40.100.0
103.40.112.0
103.40.192.0
103.40.212.0
103.40.220.0
103.40.228.0
103.40.232.0
103.40.240.0
103.41.0.0
103.41.16.0
103.41.52.0
103.41.140.0
103.41.148.0
103.41.152.0
103.41.160.0
103.41.220.0
103.41.224.0
103.41.232.0
103.42.8.0
103.42.24.0
103.42.32.0
103.42.64.0
103.42.76.0
103.42.104.0
103.42.180.0
103.42.232.0
103.43.16.0
103.43.26.0
103.43.84.0
103.43.96.0
103.43.104.0
103.43.124.0
103.43.184.0
103.43.192.0
103.43.208.0
103.43.220.0
103.43.224.0
103.43.232.0
103.43.240.0
103.44.56.0
103.44.80.0
103.44.88.0
103.44.120.0
103.44.132.0
103.44.144.0
103.44.152.0
103.44.168.0
103.44.176.0
103.44.192.0
103.44.224.0
103.44.236.0
103.44.240.0
103.45.0.0
103.45.72.0
103.45.80.0
103.45.96.0
103.45.128.0
103.45.192.0
103.45.224.0
103.45.248.0
103.46.0.0
103.46.12.0
103.46.16.0
103.46.32.0
103.46.64.0
103.46.128.0
103.46.136.0
103.46.152.0
103.46.160.0
103.46.176.0
103.46.244.0
103.46.248.0
103.47.4.0
103.47.20.0
103.47.36.0
103.47.40.0
103.47.48.0
103.47.80.0
103.47.96.0
103.47.108.0
103.47.116.0
103.47.120.0
103.47.136.0
103.47.212.0
103.48.52.0
103.48.92.0
103.48.144.0
103.48.202.0
103.48.216.0
103.48.224.0
103.48.240.0
103.49.12.0
103.49.20.0
103.49.72.0
103.49.92.0
103.49.96.0
103.49.108.0
103.49.128.0
103.49.176.0
103.49.196.0
103.49.248.0
103.50.36.0
103.50.44.0
103.50.48.0
103.50.64.0
103.50.72.0
103.50.92.0
103.50.108.0
103.50.112.0
103.50.132.0
103.50.136.0
103.50.172.0
103.50.176.0
103.50.192.0
103.50.200.0
103.50.220.0
103.50.224.0
103.50.240.0
103.50.248.0
103.52.40.0
103.52.72.0
103.52.80.0
103.52.96.0
103.52.104.0
103.52.160.0
103.52.172.0
103.52.176.0
103.52.184.0
103.52.196.0
103.53.4.0
103.53.64.0
103.53.92.0
103.53.100.0
103.53.124.0
103.53.128.0
103.53.144.0
103.53.160.0
103.53.180.0
103.53.204.0
103.53.208.0
103.53.216.0
103.53.236.0
103.53.248.0
103.54.8.0
103.54.48.0
103.54.60.0
103.54.160.0
103.54.212.0
103.54.228.0
103.54.240.0
103.55.24.0
103.55.80.0
103.55.120.0
103.55.152.0
103.55.172.0
103.55.204.0
103.55.208.0
103.55.228.0
103.55.236.0
103.55.240.0
103.56.8.0
103.56.16.0
103.56.32.0
103.56.52.0
103.56.56.0
103.56.72.0
103.56.140.0
103.56.152.0
103.56.184.0
103.56.200.0
103.57.12.0
103.57.52.0
103.57.56.0
103.57.76.0
103.57.136.0
103.57.196.0
103.58.24.0
103.59.76.0
103.59.100.0
103.59.112.0
103.59.128.0
103.59.148.0
103.59.164.0
103.60.32.0
103.60.44.0
103.60.164.0
103.60.228.0
103.60.236.0
103.61.60.0
103.61.104.0
103.61.140.0
103.61.152.0
103.61.160.0
103.61.172.0
103.61.176.0
103.61.184.0
103.62.24.0
103.62.52.0
103.62.72.0
103.62.80.0
103.62.88.0
103.62.96.0
103.62.128.0
103.62.156.0
103.62.160.0
103.62.192.0
103.62.204.0
103.62.208.0
103.62.224.0
103.63.32.0
103.63.64.0
103.63.80.0
103.63.88.0
103.63.140.0
103.63.144.0
103.63.152.0
103.63.160.0
103.63.176.0
103.63.184.0
103.63.192.0
103.63.208.0
103.63.240.0
103.64.0.0
103.64.24.0
103.64.32.0
103.64.64.0
103.64.140.0
103.64.144.0
103.64.152.0
103.64.160.0
103.64.192.0
103.65.0.0
103.65.16.0
103.65.36.0
103.65.40.0
103.65.48.0
103.65.64.0
103.65.100.0
103.65.104.0
103.65.112.0
103.65.128.0
103.65.136.0
103.65.144.0
103.65.160.0
103.66.32.0
103.66.40.0
103.66.92.0
103.66.108.0
103.66.200.0
103.66.216.0
103.66.240.0
103.67.0.0
103.67.8.0
103.67.40.0
103.67.48.0
103.67.64.0
103.67.128.0
103.67.144.0
103.67.172.0
103.67.192.0
103.67.212.0
103.67.252.0
103.68.64.0
103.68.88.0
103.68.100.0
103.68.128.0
103.68.192.0
103.69.16.0
103.69.116.0
103.69.132.0
103.69.152.0
103.69.212.0
103.70.8.0
103.70.148.0
103.70.184.0
103.70.220.0
103.70.224.0
103.70.236.0
103.70.252.0
103.71.0.0
103.71.32.0
103.71.48.0
103.71.68.0
103.71.72.0
103.71.80.0
103.71.88.0
103.71.120.0
103.71.128.0
103.71.144.0
103.71.196.0
103.71.200.0
103.71.232.0
103.72.12.0
103.72.16.0
103.72.32.0
103.72.48.0
103.72.112.0
103.72.128.0
103.72.144.0
103.72.172.0
103.72.180.0
103.72.224.0
103.73.0.0
103.73.48.0
103.73.88.0
103.73.96.0
103.73.116.0
103.73.120.0
103.73.128.0
103.73.144.0
103.73.168.0
103.73.176.0
103.73.204.0
103.73.208.0
103.73.240.0
103.73.248.0
103.74.24.0
103.74.32.0
103.74.48.0
103.74.56.0
103.74.80.0
103.74.124.0
103.74.148.0
103.74.152.0
103.74.204.0
103.74.232.0
103.75.16.0
103.75.87.0
103.75.88.0
103.75.104.0
103.75.112.0
103.75.120.0
103.75.128.0
103.75.144.0
103.75.152.0
103.75.236.0
103.76.60.0
103.76.64.0
103.76.72.0
103.76.84.0
103.76.92.0
103.76.216.0
103.76.224.0
103.77.28.0
103.77.52.0
103.77.56.0
103.77.72.0
103.77.88.0
103.77.132.0
103.77.148.0
103.77.220.0
103.78.56.0
103.78.64.0
103.78.124.0
103.78.172.0
103.78.176.0
103.78.196.0
103.78.228.0
103.79.24.0
103.79.36.0
103.79.40.0
103.79.52.0
103.79.56.0
103.79.64.0
103.79.80.0
103.79.120.0
103.79.136.0
103.79.188.0
103.79.192.0
103.79.208.0
103.79.240.0
103.80.24.0
103.80.44.0
103.80.72.0
103.80.176.0
103.80.184.0
103.80.192.0
103.80.200.0
103.80.232.0
103.81.4.0
103.81.8.0
103.81.16.0
103.81.44.0
103.81.48.0
103.81.96.0
103.81.120.0
103.81.148.0
103.81.164.0
103.81.168.0
103.81.183.0
103.81.184.0
103.81.200.0
103.81.232.0
103.82.52.0
103.82.60.0
103.82.68.0
103.82.84.0
103.82.104.0
103.82.224.0
103.82.236.0
103.83.44.0
103.83.52.0
103.83.60.0
103.83.64.0
103.83.72.0
103.83.112.0
103.83.120.0
103.83.132.0
103.83.180.0
103.84.0.0
103.84.12.0
103.84.16.0
103.84.48.0
103.84.56.0
103.84.64.0
103.84.72.0
103.84.92.0
103.84.108.0
103.84.136.0
103.85.20.0
103.85.24.0
103.85.44.0
103.85.48.0
103.85.56.0
103.85.84.0
103.85.136.0
103.85.144.0
103.85.164.0
103.85.168.0
103.85.176.0
103.85.224.0
103.86.28.0
103.86.32.0
103.86.44.0
103.86.60.0
103.86.68.0
103.86.80.0
103.86.88.0
103.86.129.0
103.86.204.0
103.86.208.0
103.86.224.0
103.87.0.0
103.87.20.0
103.87.32.0
103.87.72.0
103.87.96.0
103.87.132.0
103.87.180.0
103.87.224.0
103.88.4.0
103.88.8.0
103.88.16.0
103.88.32.0
103.88.60.0
103.88.64.0
103.88.72.0
103.88.96.0
103.88.152.0
103.88.164.0
103.88.176.0
103.88.184.0
103.88.212.0
103.89.28.0
103.89.96.0
103.89.112.0
103.89.148.0
103.89.172.0
103.89.184.0
103.89.192.0
103.89.224.0
103.90.52.0
103.90.92.0
103.90.100.0
103.90.104.0
103.90.112.0
103.90.128.0
103.90.152.0
103.90.168.0
103.90.173.0
103.90.176.0
103.90.188.0
103.90.192.0
103.91.36.0
103.91.40.0
103.91.108.0
103.91.152.0
103.91.176.0
103.91.200.0
103.91.208.0
103.91.219.0
103.91.236.0
103.91.252.0
103.92.0.0
103.92.48.0
103.92.64.0
103.92.80.0
103.92.86.0
103.92.88.0
103.92.108.0
103.92.124.0
103.92.128.0
103.92.132.0
103.92.156.0
103.92.164.0
103.92.168.0
103.92.176.0
103.92.192.0
103.92.236.0
103.92.240.0
103.93.0.0
103.93.28.0
103.93.76.0
103.93.84.0
103.93.121.0
103.93.152.0
103.93.180.0
103.93.204.0
103.94.12.0
103.94.20.0
103.94.28.0
103.94.32.0
103.94.72.0
103.94.88.0
103.94.116.0
103.94.160.0
103.94.180.0
103.94.200.0
103.95.28.0
103.95.52.0
103.95.64.0
103.95.88.0
103.95.116.0
103.95.128.0
103.95.136.0
103.95.144.0
103.95.152.0
103.95.207.0
103.95.216.0
103.95.224.0
103.95.236.0
103.95.240.0
103.96.0.0
103.96.8.0
103.96.80.0
103.96.124.0
103.96.136.0
103.96.140.0
103.96.148.0
103.96.152.0
103.96.160.0
103.96.192.0
103.96.208.0
103.96.216.0
103.97.8.0
103.97.16.0
103.97.32.0
103.97.40.0
103.97.56.0
103.97.64.0
103.97.72.0
103.97.80.0
103.97.112.0
103.97.128.0
103.97.144.0
103.97.188.0
103.97.192.0
103.97.224.0
103.97.228.0
103.98.28.0
103.98.40.0
103.98.48.0
103.98.56.0
103.98.80.0
103.98.88.0
103.98.96.0
103.98.124.0
103.98.136.0
103.98.144.0
103.98.164.0
103.98.168.0
103.98.180.0
103.98.196.0
103.98.216.0
103.98.224.0
103.98.232.0
103.98.240.0
103.99.40.0
103.99.52.0
103.99.56.0
103.99.76.0
103.99.104.0
103.99.116.0
103.99.120.0
103.99.132.0
103.99.136.0
103.99.144.0
103.99.152.0
103.99.220.0
103.99.232.0
103.100.0.0
103.100.32.0
103.100.40.0
103.100.48.0
103.100.64.0
103.100.88.0
103.100.116.0
103.100.140.0
103.100.144.0
103.100.236.0
103.100.240.0
103.100.248.0
103.101.4.0
103.101.8.0
103.101.28.0
103.101.60.0
103.101.120.0
103.101.144.0
103.101.153.0
103.101.180.0
103.101.184.0
103.102.76.0
103.102.80.0
103.102.168.0
103.102.180.0
103.102.184.0
103.102.192.0
103.102.200.0
103.102.208.0
103.103.12.0
103.103.16.0
103.103.36.0
103.103.68.0
103.103.72.0
103.103.176.0
103.103.188.0
103.103.200.0
103.103.220.0
103.103.224.0
103.103.232.0
103.103.248.0
103.104.0.0
103.104.36.0
103.104.40.0
103.104.64.0
103.104.104.0
103.104.152.0
103.104.168.0
103.104.188.0
103.104.198.0
103.104.252.0
103.105.0.0
103.105.12.0
103.105.16.0
103.105.23.0
103.105.56.0
103.105.116.0
103.105.132.0
103.105.180.0
103.105.184.0
103.105.200.0
103.105.220.0
103.106.36.0
103.106.40.0
103.106.60.0
103.106.68.0
103.106.96.0
103.106.120.0
103.106.128.0
103.106.160.0
103.106.188.0
103.106.196.0
103.106.202.0
103.106.212.0
103.106.244.0
103.106.252.0
103.107.0.0
103.107.8.0
103.107.28.0
103.107.32.0
103.107.44.0
103.107.72.0
103.107.108.0
103.107.164.0
103.107.168.0
103.107.188.0
103.107.192.0
103.107.208.0
103.108.52.0
103.108.64.0
103.108.160.0
103.108.184.0
103.108.188.0
103.108.192.0
103.108.208.0
103.108.224.0
103.108.244.0
103.108.251.0
103.109.20.0
103.109.48.0
103.109.88.0
103.109.106.0
103.109.248.0
103.110.32.0
103.110.80.0
103.110.92.0
103.110.100.0
103.110.116.0
103.110.127.0
103.110.128.0
103.110.131.0
103.110.132.0
103.110.136.0
103.110.152.0
103.110.188.0
103.110.204.0
103.111.38.0
103.111.64.0
103.111.172.0
103.111.252.0
103.112.28.0
103.112.68.0
103.112.72.0
103.112.88.0
103.112.96.0
103.112.108.0
103.112.112.0
103.112.140.0
103.112.172.0
103.112.184.0
103.112.208.0
103.113.4.0
103.113.92.0
103.113.144.0
103.113.220.0
103.113.232.0
103.114.4.0
103.114.28.0
103.114.68.0
103.114.72.0
103.114.100.0
103.114.132.0
103.114.148.0
103.114.156.0
103.114.176.0
103.114.212.0
103.114.236.0
103.114.240.0
103.115.16.0
103.115.40.0
103.115.48.0
103.115.64.0
103.115.92.0
103.115.120.0
103.115.148.0
103.115.204.0
103.115.248.0
103.116.20.0
103.116.40.0
103.116.64.0
103.116.72.0
103.116.92.0
103.116.120.0
103.116.128.0
103.116.132.0
103.116.148.0
103.116.184.0
103.116.206.0
103.116.220.0
103.116.224.0
103.117.16.0
103.117.72.0
103.117.88.0
103.117.132.0
103.117.136.0
103.117.188.0
103.117.220.0
103.118.19.0
103.118.36.0
103.118.52.0
103.118.56.0
103.118.64.0
103.118.72.0
103.118.88.0
103.118.173.0
103.118.192.0
103.118.240.0
103.119.0.0
103.119.12.0
103.119.16.0
103.119.28.0
103.119.44.0
103.119.104.0
103.119.115.0
103.119.156.0
103.119.180.0
103.119.200.0
103.119.224.0
103.120.52.0
103.120.72.0
103.120.76.0
103.120.88.0
103.120.96.0
103.120.140.0
103.120.196.0
103.120.224.0
103.121.52.0
103.121.92.0
103.121.160.0
103.121.250.0
103.121.252.0
103.122.48.0
103.122.176.0
103.122.192.0
103.122.240.0
103.123.4.0
103.123.56.0
103.123.88.0
103.123.116.0
103.123.160.0
103.123.176.0
103.123.200.0
103.123.208.0
103.124.24.0
103.124.48.0
103.124.64.0
103.124.212.0
103.124.216.0
103.125.20.0
103.125.44.0
103.125.132.0
103.125.164.0
103.125.196.0
103.125.236.0
103.125.248.0
103.126.0.0
103.126.16.0
103.126.44.0
103.126.100.0
103.126.124.0
103.126.128.0
103.126.208.0
103.126.241.0
103.129.52.0
103.129.148.0
103.130.132.0
103.130.152.0
103.130.160.0
103.130.228.0
103.131.20.0
103.131.36.0
103.131.152.0
103.131.168.0
103.131.176.0
103.131.224.0
103.131.240.0
103.132.60.0
103.132.64.0
103.132.80.0
103.132.104.0
103.132.112.0
103.132.120.0
103.132.160.0
103.132.188.0
103.132.208.0
103.132.234.0
103.133.12.0
103.133.40.0
103.133.128.0
103.133.136.0
103.133.176.0
103.133.232.0
103.134.12.0
103.134.196.0
103.135.80.0
103.135.124.0
103.135.148.0
103.135.156.0
103.135.160.0
103.135.176.0
103.135.184.0
103.135.192.0
103.135.236.0
103.136.128.0
103.136.232.0
103.137.57.0
103.137.58.0
103.137.60.0
103.137.76.0
103.137.136.0
103.137.149.0
103.137.180.0
103.137.236.0
103.138.2.0
103.138.12.0
103.138.80.0
103.138.134.0
103.138.156.0
103.138.208.0
103.138.220.0
103.138.246.0
103.138.248.0
103.139.0.0
103.139.22.0
103.139.113.0
103.139.134.0
103.139.136.0
103.139.172.0
103.139.200.0
103.139.204.0
103.139.212.0
103.140.8.0
103.140.14.0
103.140.46.0
103.140.70.0
103.140.126.0
103.140.140.0
103.140.144.0
103.140.152.0
103.140.192.0
103.140.228.0
103.141.10.0
103.141.36.0
103.141.58.0
103.141.128.0
103.141.186.0
103.141.190.0
103.141.242.0
103.142.0.0
103.142.28.0
103.192.0.0
103.192.48.0
103.192.56.0
103.192.84.0
103.192.88.0
103.192.96.0
103.192.112.0
103.192.128.0
103.192.144.0
103.192.164.0
103.192.188.0
103.192.208.0
103.192.216.0
103.192.252.0
103.193.40.0
103.193.120.0
103.193.140.0
103.193.144.0
103.193.160.0
103.193.188.0
103.193.192.0
103.193.212.0
103.193.216.0
103.193.224.0
103.193.240.0
103.194.16.0
103.194.230.0
103.195.104.0
103.195.112.0
103.195.136.0
103.195.148.0
103.195.152.0
103.195.160.0
103.195.192.0
103.196.60.0
103.196.64.0
103.196.72.0
103.196.88.0
103.196.96.0
103.196.168.0
103.196.185.0
103.196.186.0
103.196.204.0
103.197.180.0
103.197.228.0
103.197.253.0
103.197.254.0
103.198.20.0
103.198.60.0
103.198.64.0
103.198.72.0
103.198.124.0
103.198.156.0
103.198.180.0
103.198.196.0
103.198.200.0
103.198.216.0
103.198.224.0
103.198.240.0
103.199.164.0
103.199.196.0
103.199.228.0
103.199.248.0
103.200.28.0
103.200.32.0
103.200.52.0
103.200.64.0
103.200.136.0
103.200.144.0
103.200.160.0
103.200.192.0
103.200.220.0
103.200.224.0
103.201.0.0
103.201.16.0
103.201.28.0
103.201.32.0
103.201.64.0
103.201.76.0
103.201.80.0
103.201.96.0
103.201.112.0
103.201.120.0
103.201.152.0
103.201.160.0
103.201.192.0
103.202.0.0
103.202.32.0
103.202.56.0
103.202.64.0
103.202.128.0
103.202.144.0
103.202.152.0
103.202.160.0
103.202.192.0
103.202.212.0
103.202.228.0
103.202.236.0
103.202.240.0
103.203.0.0
103.203.32.0
103.203.52.0
103.203.56.0
103.203.96.0
103.203.128.0
103.203.140.0
103.203.164.0
103.203.168.0
103.203.192.0
103.203.200.0
103.203.212.0
103.203.216.0
103.204.24.0
103.204.72.0
103.204.88.0
103.204.112.0
103.204.136.0
103.204.144.0
103.204.152.0
103.204.196.0
103.204.232.0
103.205.4.0
103.205.8.0
103.205.40.0
103.205.52.0
103.205.108.0
103.205.116.0
103.205.120.0
103.205.136.0
103.205.162.0
103.205.188.0
103.205.192.0
103.205.200.0
103.205.236.0
103.205.248.0
103.206.0.0
103.206.44.0
103.206.108.0
103.206.148.0
103.207.48.0
103.207.104.0
103.207.164.0
103.207.184.0
103.207.192.0
103.207.208.0
103.207.220.0
103.207.228.0
103.207.232.0
103.208.12.0
103.208.16.0
103.208.28.0
103.208.40.0
103.208.48.0
103.208.148.0
103.209.112.0
103.209.136.0
103.209.200.0
103.209.208.0
103.209.216.0
103.210.0.0
103.210.20.0
103.210.96.0
103.210.156.0
103.210.160.0
103.210.216.0
103.211.44.0
103.211.96.0
103.211.156.0
103.211.164.0
103.211.168.0
103.211.192.0
103.211.220.0
103.211.224.0
103.211.248.0
103.212.0.0
103.212.32.0
103.212.44.0
103.212.48.0
103.212.84.0
103.212.100.0
103.212.104.0
103.212.148.0
103.212.164.0
103.212.196.0
103.212.200.0
103.212.228.0
103.212.252.0
103.213.40.0
103.213.48.0
103.213.64.0
103.213.96.0
103.213.132.0
103.213.136.0
103.213.144.0
103.213.160.0
103.213.248.0
103.214.32.0
103.214.48.0
103.214.84.0
103.214.168.0
103.214.212.0
103.214.240.0
103.215.28.0
103.215.32.0
103.215.44.0
103.215.48.0
103.215.100.0
103.215.104.0
103.215.116.0
103.215.120.0
103.215.140.0
103.215.184.0
103.215.228.0
103.216.4.0
103.216.8.0
103.216.16.0
103.216.32.0
103.216.64.0
103.216.108.0
103.216.136.0
103.216.152.0
103.216.224.0
103.216.240.0
103.217.0.0
103.217.168.0
103.217.180.0
103.217.184.0
103.217.192.0
103.218.0.0
103.218.8.0
103.218.16.0
103.218.28.0
103.218.32.0
103.218.64.0
103.218.184.0
103.218.192.0
103.218.208.0
103.218.216.0
103.219.24.0
103.219.32.0
103.219.64.0
103.219.84.0
103.219.88.0
103.219.96.0
103.219.176.0
103.219.184.0
103.220.48.0
103.220.64.0
103.220.92.0
103.220.96.0
103.220.116.0
103.220.120.0
103.220.128.0
103.220.144.0
103.220.152.0
103.220.160.0
103.220.192.0
103.220.200.0
103.220.240.0
103.221.0.0
103.221.32.0
103.221.48.0
103.221.88.0
103.221.96.0
103.221.128.0
103.221.192.0
103.222.0.0
103.222.16.0
103.222.24.0
103.222.32.0
103.222.64.0
103.222.128.0
103.222.192.0
103.222.224.0
103.222.232.0
103.222.240.0
103.223.16.0
103.223.32.0
103.223.64.0
103.223.128.0
103.223.140.0
103.223.144.0
103.223.160.0
103.223.176.0
103.223.188.0
103.223.192.0
103.224.0.0
103.224.40.0
103.224.60.0
103.224.80.0
103.224.220.0
103.224.224.0
103.224.232.0
103.225.84.0
103.226.16.0
103.226.40.0
103.226.56.0
103.226.80.0
103.226.116.0
103.226.132.0
103.226.156.0
103.226.180.0
103.226.196.0
103.227.48.0
103.227.72.0
103.227.80.0
103.227.100.0
103.227.120.0
103.227.132.0
103.227.136.0
103.227.196.0
103.227.204.0
103.227.212.0
103.227.228.0
103.228.12.0
103.228.28.0
103.228.68.0
103.228.88.0
103.228.128.0
103.228.136.0
103.228.160.0
103.228.176.0
103.228.204.0
103.228.208.0
103.228.228.0
103.228.232.0
103.229.20.0
103.229.60.0
103.229.136.0
103.229.148.0
103.229.172.0
103.229.212.0
103.229.216.0
103.229.228.0
103.229.236.0
103.229.240.0
103.230.0.0
103.230.28.0
103.230.40.0
103.230.96.0
103.230.196.0
103.230.200.0
103.230.212.0
103.230.236.0
103.231.16.0
103.231.64.0
103.231.144.0
103.231.180.0
103.231.184.0
103.231.244.0
103.232.4.0
103.232.144.0
103.232.188.0
103.232.212.0
103.233.4.0
103.233.44.0
103.233.52.0
103.233.104.0
103.233.128.0
103.233.136.0
103.233.228.0
103.234.0.0
103.234.20.0
103.234.56.0
103.234.124.0
103.234.128.0
103.234.172.0
103.234.180.0
103.234.244.0
103.235.16.0
103.235.48.0
103.235.56.0
103.235.80.0
103.235.128.0
103.235.144.0
103.235.184.0
103.235.192.0
103.235.200.0
103.235.220.0
103.235.224.0
103.236.0.0
103.236.64.0
103.236.96.0
103.236.120.0
103.236.184.0
103.236.220.0
103.236.232.0
103.236.240.0
103.237.0.0
103.237.24.0
103.2</t>
  </si>
  <si>
    <t>127.0.0.1
10.15.0.0</t>
  </si>
  <si>
    <t>8.8.8.8
0.0.0.0
172.16.252.1
1.1.1.1
3.4.39.302
1.0.0.1
8.8.4.4</t>
  </si>
  <si>
    <t>URL</t>
  </si>
  <si>
    <t>https://issuetracker.google.com/issues/new?component=907884&amp;template=1466542
http://www.w3.org/ns/ttml
http://xmlpull.org/v1/doc/features.html
https://gateway.unityads.unity3d.com/v1
http://gateway.unityads.unity3d.com/v1
https://scar.unityads.unity3d.com/v1/capture-scar-signals
http://
http://schemas.microsoft.com/DRM/2007/03/protocols/AcquireLicense
https://play.google.com
https://play.google.com/
http://whatwg.org/html/common-microsyntaxes.html
http://whatwg.org/html/webappapis.html
https://gist.github.com/atk/1020396
http://whatwg.org/C
https://play.google.com/store/apps/details?id=
https://ms.applovin.com/1.0/sdk/error?
http://developer.android.com/google/play-services/setup.html.
https://monetization-support.applovin.com/hc/en-us/articles/236114328-How-can-I-expose-verbose-logging-for-the-SDK
https://ms.applovin.com/
https://ms.applvn.com/
https://assets.applovin.com/gdpr/flow_v1/gdpr-flow-1.html
https://prod-a.applovin.com
https://rt.applvn.com/4.0/pix
https://a.applovin.com/
https://a.applvn.com/
https://d.applovin.com/
https://d.applvn.com/
https://rt.applovin.com/
https://rt.applvn.com/
https://vid.applovin.com/
https://dash.applovin.com/documentation/mediation/android/getting-started/integration
https://dash.applovin.com/documentation/mediation/unity/getting-started/integration
https://corp.aarki.com/privacy
https://www.adjust.com/terms/privacy-policy/
https://www.applovin.com/privacy/
https://applovin.com.
https://dash.applovin.com/o/account?r=2
https://api.taboola.com/
https://exoplayer.dev/issues/player-accessed-on-wrong-thread
https://x
http://ns.adobe.com/xap/1.0/
https://exoplayer.dev/issues/cleartext-not-permitted
https://aomedia.org/emsg/ID3
https://developer.apple.com/streaming/emsg-id3
http://schemas.applovin.com/android/1.0
http://schemas.android.com/apk/res/android
https://spadsync.com/sync
https://unif-id.ssp.inmobi.com/fetch
https://crash-metrics.sdk.inmobi.com/trace
https://telemetry.sdk.inmobi.com/metrics
https://log-activity.templates.inmobi.com/api/v1/ingest
https://ads.inmobi.com/sdk
https://i.l.inmobicdn.net/sdk/sdk/1058/android/mraid.js
https://i.l.inmobicdn.net/sdk/sdk/OMID/omsdk-v1.3.17.js
https://config.inmobi.com/config-server/v1/config/secure.cfg
https://www.inmobi.com/products/sdk/
http://schemas.android.com/apk/lib/com.inmobi.ads
http://www.google.com
https://c.amazon-adsystem.com/
https://www.amazon.com/dp/
https://prod.cm.publishers.advertising.a2z.com/logrecord/putlog
https://
https://www.amazon.com/gp/mas/dl/android?
https://play.google.com/store/apps/
https://ssdk-va.pangle.io
https://ssdk-sg.pangle.io
https://ssp-events.chartboost.com/track/sdk
http://chartboo.st/publishing
https://live.chartboost.com
https://da.chartboost.com
https://play.google.com/store/apps/details?id=%s
https://sf16-static.i18n-pglstatp.com/obj/ad-pattern-sg/static/images/
https://www.pangleglobal.com/
https://sf16-static.i18n-pglstatp.com/obj/ad-pattern-sg/renderer/package_sg.json
https://sf16-static.i18n-pglstatp.com/obj/ad-pattern-va/renderer/package_va.json
https://%s
https://log.sgsnssdk.com/service/2/app_log/
https://log-mva.isnssdk.com/service/2/app_log/
https://pangolin16.sgsnssdk.com
https://pangolin16.isnssdk.com
https://sf16-fe-tos-sg.i18n-pglstatp.com/obj/ad-pattern-sg/static/images/2023620white.jpeg
https://sf16-scmcdn-sg.ibytedtos.com/goofy/bytecom/resource/tetris/oversea_pi.01f77b3a.js
https://api16-access-sg.pangle.io/api/ad/union/sdk/get_ads/?aid=1371&amp;device_platform=android&amp;version_code=4250
https://p16-sign-sg.tiktokcdn.com/v0201/fd71964ced204df586b63b9d8fa3198a
https://api16-endcard-pack-sg.pangle.io/union/endcard/1695802627329057/?rit=901121365&amp;req_id=68ebda22-9cbd-423f-98ce-78f571b6308bu5599&amp;ad_sdk_version=3.6.0.0&amp;os=android&amp;lang=zh&amp;union_imei=702f89a658bd1f189c6e8e24587cd9ce&amp;app_version=%E8%A1%A5%E5%85%85%E4%B8%AD&amp;app_name=&amp;developer_name=%E8%A1%A5%E5%85%85%E4%B8%AD%EF%BC%8C%E5%8F%AF%E4%BA%8E%E5%BA%94%E7%94%A8%E5%AE%98%E7%BD%91%E6%9F%A5%E7%9C%8B&amp;is_dsp=False&amp;lpt=1&amp;style_id=1535776&amp;comment_num=92&amp;like_num=109&amp;share_num=96
https://sf16-scmcdn-sg.ibytedtos.com/obj/goofy-sg/ad/pangle/homepage/_next/static/assets/images/reward.c7cdf2f9.mp4
https://config.ads.vungle.com/api/v5/
https://adc3-launch.adcolony.com/v4/launch
https://wd.adcolony.com/logs
https://adc3-launch-staging.adcolony.com/v4/launch
https://adc-ad-assets.adtilt.com/launch/__controllers__/4.0.0/controller.js
https://www.facebook.com/adnw_logging/
http://ads-test.st.ogury.com/
https://%s-%s.presage.io/%s
https://%s.devc.cloud.ogury.io/%s/sdk-ads-monitoring
https://%s.staging.cloud.ogury.io/%s/sdk-ads-monitoring
https://%s-%s.deva.cloud.ogury.io/%s
https://%s-%s.devc.cloud.ogury.io/%s
https://%s-%s.staging.presage.io/%s
https://%s.deva.cloud.ogury.io/%s
https://%s.devc.cloud.ogury.io/%s
https://%s.staging.cloud.ogury.io/%s
https://%s.presage.io/%s
http://ogymraid
https://ogymraid
http://ogury.io
https://sdk-monitoring.ogury.co/sdk-versions
https://consent-form.ogury.co
https://consent-manager-events.ogury.io/v3/external-consent/boolean
https://consent-manager-events.ogury.io/v3/external-consent/tcfv2
https://consent-manager-events.ogury.io/v3/event
https://consent-manager-events.ogury.io/v3/edit
https://consent-manager-events.ogury.io/v3/ask
https://ogyconsent
https://outcome-ssp.supersonicads.com/mediation?adUnit=3
https://outcome-crash-report.supersonicads.com/reporter
https://outcome-arm-ext-med-ext.sonic-us.supersonicads.com/aemData
https://www.supersonicads.com/mobile/sdk5/log?method=
https://outcome-ssp.supersonicads.com/mediation?adUnit=2
https://init.supersonicads.com/sdk/v
https://ad.mail.ru/mobile/adcontext
https://ad.mail.ru/
https://target.my.com/
https://ad.mail.ru/sdk/log/
https://ad.mail.ru/sdk/ms/
http://play.google.com
http://market.android.com
https://market.android.com
https://appgallery.huawei.com/
https://appgallery.cloud.huawei.com/
https://apps.rustore.ru
https://backapi.rustore.ru
https://my.com/?
https://beta.ml.tracker.my.com
https://mlapi.tracker.my.com
https://recsys.tracker.my.com/api/public/v3/rec/item
https://developer.fyber.com/hc/en-us/articles/360010079657-Android-SDK-Integration
https://init-mp.fyber.com/init
https://cdn2.inner-active.mobi/client/ia-js-tags/dt-mraid-video-controller.js
https://cdn2.inner-active.mobi/IA-JSTag/Production/centering_v1.css
https://cdn2.inner-active.mobi/IA-JSTag/Production/centering_v1.js
https://cdn2.inner-active.mobi/client/ia-js-tags/omsdk/%s.js
https://cdn2.inner-active.mobi/client/ia-js-tags/omsdk/omid-session-client-%s.js
https://cdn2.inner-active.mobi/client/ia-js-tags/omsdk/dt-omsdk-mraid-video-tracker.js
https://%sconfig_android.json
https://cdn2.inner-active.mobi/app-detail-page-v0/
https://%sfeatures_config.json
https://cdn2.inner-active.mobi/client/fyber-i-icon/index.html
http://www.fyber.com
https://fev.fyber.com/event
https://mediation.fyber.com/mediate
https://fyber-mediation.fyber.com/docs/facebook-audience-network
https://pagead2.googlesyndication.com/pagead/gen_204?id=gmob-apps
https://googlemobileadssdk.page.link/admob-android-update-manifest
https://googlemobileadssdk.page.link/ad-manager-android-update-manifest.
https://support.google.com/dfp_premium/answer/7160685
https://www.googleadservices.com/pagead/conversion/app/deeplink?id_type=adid&amp;sdk_version=%s&amp;rdid=%s&amp;bundleid=%s&amp;retry=%s
https://goo.gl/NAOOOI.
https://goo.gl/NAOOOI
https://www.google.com
https://app-measurement.com/a
https://www.facebook.com
https://accounts.google.com
https://www.linkedin.com
https://login.live.com
https://www.paypal.com
https://twitter.com
https://login.yahoo.com
https://accounts.google.com/o/oauth2/revoke?token=
https://developers.google.com/admob/android/test-ads
https://developer.android.com/guide/topics/media/issues/cleartext-not-permitted
https://googlemobileadssdk.page.link/admob-interstitial-policies
http://www.example.com
https://adservice.google.com/getconfig/pubvendors
https://csi.gstatic.com/csi
https://developer.android.com/guide/topics/media/issues/player-accessed-on-wrong-thread
https://googleads.g.doubleclick.net/mads/static/mad/sdk/native/production/native_ads.js
https://googleads.g.doubleclick.net/mads/static/mad/sdk/native/sdk-core-v40-loader.html
https://googleads.g.doubleclick.net/mads/static/mad/sdk/native/production/sdk-core-v40-impl.js
https://googleads.g.doubleclick.net/mads/static/mad/sdk/native/production/sdk-core-v40-impl.html
https://googleads.g.doubleclick.net/mads/static/mad/sdk/native/production/mraid/v3/mraid_app_banner.js
https://googleads.g.doubleclick.net/mads/static/mad/sdk/native/production/mraid/v3/mraid_app_expanded_banner.js
https://googleads.g.doubleclick.net/mads/static/mad/sdk/native/production/mraid/v3/mraid_app_interstitial.js
https://googleads.g.doubleclick.net
https://googleads.g.doubleclick.net/mads/static/mad/sdk/native/native_ads.html
https://imasdk.googleapis.com/admob/sdkloader/native_video.html
https://www.google.com/dfp/linkDevice
https://www.google.com/dfp/inAppPreview
https://www.google.com/dfp/debugSignals
https://www.google.com/dfp/sendDebugData
https://pagead2.googlesyndication.com/pagead/ping?e=2&amp;f=1
https://admob-gmats.uc.r.appspot.com/
https://goo.gl/J1sWQy
https://fundingchoicesmessages.google.com/a/consent
https://www.googleapis.com/auth/games.firstparty
https://www.googleapis.com/auth/appstate
https://www.googleapis.com/auth/datastoremobile
https://www.googleapis.com/auth/drive.appdata
https://www.googleapis.com/auth/drive.apps
https://www.googleapis.com/auth/drive.file
https://www.googleapis.com/auth/drive
https://www.googleapis.com/auth/games
https://www.googleapis.com/auth/games_lite
https://www.googleapis.com/auth/userinfo.email
https://www.googleapis.com/auth/userinfo.profile
https://www.googleapis.com/auth/plus.login
https://www.googleapis.com/auth/plus.me
https://plus.google.com/
http://schemas.android.com/apk/res-auto
https://marketplace-android-b403.hyprmx.com
https://localhost
https://api.bidmachine.io
https://x.everestop.io
https://x.blueduckredapple.com
https://x.thecatmachine.com
https://api-breakk.breakapp.top/app/
http://ip-api.com/json
https://mraid.bigo.sg
http://%s:%d/%s
https://github.com/danikula/AndroidVideoCache/issues/134.
https://gdl.news-cdn.site/as/bigo-ad-creatives/7h5/M09/FD/6B/qvsbAF5g1KaIOSQ7AACyEETvrcoABLLjgDvdTQAALIo1432.js
https://ad-host-backup-asia.s3.ap-southeast-1.amazonaws.com/uni/v2/pu.pj
https://ad-host-backup-europe.s3.eu-central-1.amazonaws.com/uni/v2/pu.pj
https://ad-host-backup-america.s3.us-west-1.amazonaws.com/uni/v2/pu.pj
https://drive.google.com/uc?export=download&amp;id=1Awh1fbyJSx_0NkgQLPEtXbCbD_-I5KBf
https://invalid.url
https://service.fyber.com/installs/v2
https://api.fyber.com/vcs/v1/new_credit.json
https://offer.fyber.com/mobile
https://api.pubnative.net/
https://cdn.pubnative.net/static/consent/consent.html
https://pubnative.net/privacy-notice/
https://pubnative.net/monetization-partners/
http://pubnative.net
https://dsp.pubnative.net/
https://cdn.pubnative.net/static/adserver/contentinfo.png
https://pubnative.net/content-info
http://example.com/
https://feedback.verve.com
https://got.pubnative.net/video/event?err=
https://backend.europe-west4gcp0.pubnative.net/mockdsp/v1/tracker/nurl?app_id=net.pubnative.lite.demo&amp;p=0.033222222
https://cdn.pubnative.net/widget/v3/assets/v2_320x480.jpg&amp;
https://backend.europe-west4gcp0.pubnative.net/mockdsp/v1/tracker/companionView
https://cdn.pubnative.net/widget/v3/assets/v2_480x320.jpg&amp;
https://cdn.pubnative.net/widget/v3/assets/v2_768x1024.jpg&amp;
https://cdn.pubnative.net/widget/v3/assets/v2_1024x768.jpg&amp;
https://backend.europe-west4gcp0.pubnative.net/mockdsp/v1/tracker/videoStart
https://backend.europe-west4gcp0.pubnative.net/mockdsp/v1/tracker/midPoint
https://backend.europe-west4gcp0.pubnative.net/mockdsp/v1/tracker/midPoint2
https://backend.europe-west4gcp0.pubnative.net/mockdsp/v1/tracker/firstQuartile
https://backend.europe-west4gcp0.pubnative.net/mockdsp/v1/tracker/firstQuartile2
https://backend.europe-west4gcp0.pubnative.net/mockdsp/v1/tracker/thirdQuartile
https://backend.europe-west4gcp0.pubnative.net/mockdsp/v1/tracker/complete
https://backend.europe-west4gcp0.pubnative.net/mockdsp/v1/tracker/complete2
https://backend.europe-west4gcp0.pubnative.net/mockdsp/v1/tracker/mute
https://backend.europe-west4gcp0.pubnative.net/mockdsp/v1/tracker/pause
https://backend.europe-west4gcp0.pubnative.net/mockdsp/v1/tracker/fullscreen
https://backend.europe-west4gcp0.pubnative.net/mockdsp/v1/tracker/fullscreen2
https://got.pubnative.net/video/event?t=cJSu97ukQ3z1Vbj7wVc5Pu83laosIVLKbHKriIHjh0MBxXFIXl63-D7Y4mNQA1pQ1eLQsJWcjKwcv7qcugB_TFlFnZTk3MmeShLYxD45xobXoKCV3iTXMezPhrSkZURRhUN1wE7d_CmzgPTnSW7kS-ylCdIlXkk1EaNwg9rhX8fR9ai7kQAkXOxMgUwtnkGyGAorkK75eiek80psPdAcTWITxNuR9ibwzNX_8aEVVUViq3L2cslDrEi7MeOIsuydr20DJFANDMaGX7KU4j-e6tYjtxKkLidMRfhi5JueIuTEca6h7c4tSVniOyYviFVjBCI6E6R4rU8oHd62ucDXlqVADl4gVSu7IWbcGSYoLpvHKH1m27zdDZ7oX5Z5zSsAnJ0Qh8_kr90-q2gejb6T2NezcYSFCrF8SnOFqFWjW8PQlmYUuK0nnnEtmEx_lTPxXtpN1buKa5fHqPrWAlGXNhdNRjGnldNLItrEQwcXi0qQJzZOHbjbgs-7LoBAO6bVWWh7MG6hs6yZLWcUzC5N5FV2XRexYzczaeF1oEBJbcLn0kC68i9geHRpifDWPNn_LB2obWFaQ-kW_Z0FQO0q6eLlc2d--8uDLIH5sB7CRaIof6sMt8JhR4FAHmDzKXyFBbzCIACw7pHfM3jU7tsdyzsZ3tQqhywSJQVu__PpGBeZYlB6FJv6_5c3jcibBobvwJ5LZ1-mt-7aIm0OxhWnpwKRktL67v9MLHe9aY8U_WXlzDZoeM8M6c8GvaNn2MGywLPvUhxoRzG3r-viPaOvqVfO7DiCaSvzRaPoeXTqbcWo7gGGKJ4NriLLPgVfqqL4qtYq3pN0WeVhArBQd8qHSFy7ghCyQktYxRhKXvrS_4hvNNf0eNGldYU8r6rkPnm7LxCmTc7a-4OQXG3sRz45ItS1brU5Y7ARpbSR5vFqsCw3-M9UnyeCbq52OiH0rA1-UNEF4H1Zmz3sKseplLEKwxmILKPofmKKk9OFqwaURJMu5KWwMF5FetAJyo06UkxEBEiEi9mG8WHHdGvIiDf6VTtuCKnK-_zA1gLJ5VBHUkvVAxB_nHynpAXzf5WJ9TbbbHVq0L9Fh7N8Bp8fzZbgsPLO-R07SH-xLxNGhp3W9qnlJToH5b5Kaya9pTsdaLjYJZ8Zozkx0edtzWljwDHRcnkSPChARqkhAzB1sFWe6W1tVsbPeNXuHygqmJ4dDmU8NnuuaOcz3SoO55s
https://got.pubnative.net/video/event?t=3IVBQT3kwIU2B3jqUMN_Ql4WfVVHuKzgq3NXmsL3JqlKnzWzlfh6plZsPaa0W-Vvfsfo1dRDgiQVaYRDME9z1X6-d5BLJ1N2vqQ0424ZWtf_LZzsmktAJRoO4V5zn5eku26xcOmzOr4G3Zd7G67x4tqOFtoHAAAFvIsZ_T910R0wIBEzE9jcTusqP_ts1DWbZ6rC2b0-nTh8s09NRSSGgjKpNl3jHvRzaiwO-uI48LKel7hzm6L6kA0UduUbhd-C5xWnF-hEJcHPH4BLR1LBJXIuUMXjIk3qbHcN39R0hx977O_t7EMwCZhMH_8XwNtWEC-MnHAfAOj6229XBgLFzqZLp-rOOFPbSTz6Xuf7AR8NhwRSkozIpQBrQYdSFk8vvFbp6_LNpno4MDbxPheM70_eDDx0m2mxvA-9wsofBNM835pPzdEQJizCN3K1HsCBcbOzOQOOEosr5stmJZ0Ny1LP7GJTsY8pdwnA3NgJ9r3Mlx_L014nMtzo_RhmKrR4k251fwE_QZf0gDi5rx2HTMdo8zW261XnfwY4PAXvHmWFxH9q88LsKV5BqbGVM3pNIhTal2w-Q3xC83Rv1GWDHLNhPiUknn9ogIh9TJjhsigvLTHOhTS3IJ7j1CLL53_KAUBXvtBu1WruvK_J-kaTYt-r6qrBwtt7-DbYlRfdz_322x7r9k9NJQMh3yuxpv_SnaIzgTkfJCMz4Jdu3A0Yc11mrn_CdShLK0JA-S47o-0e9MLILOBu6sU4gxNDyUneYg-9vjMAw_gQetE7vseqSSrCcFoflfnrejJiePX3i55AjOzFiSKcSBh01-111EPvef0ft772VZxg8TTyEYX3MA0HzZPAfHBXDljuyeckUE6PDTgp1HVDG0f1wDQWLgYpuNgYUd01tWF-B0ry_iRHPWkBspaGULVHJC4JhypehmmzYwV1dk3JnuN5wSIfRl1Wuod5h-kWkp48RW9G7n9UK_2tc2pK5tg4J6UYNTRFPkU_LmSEItIQcGiL-QED764e0oUdehcweioExVMo9zULnybwWXXrv4CMlf7D30_ZRr3U5DWqwXj__XPQwTjxNTowWz1gq1zVPP5BWcHSqRCIg86-bBZIfHBWErxIzo4FkwR5v_bChWiPPQlQwQcta-eFqKXpCKTbW9VlHpYNiOF5AjK7M-CpVUi3_51wx1lxlb-bJKKG6IQdGqrpcinNnD2rbWIFFQ
https://got.pubnative.net/video/event?t=MCJhI3hEzMLDoeW4-rTgN-hjEbxC7A3M3OIvXMbnOUEg_1JgCUZ4wcYeM33Fc9Ikb_iPUFl_qpQGklQzCugXsHqobVHIo_1p2FdTTvfpcpP-TX3_C3jpzfQA_fseAjZ0-RSlJfwwn1hOYbM1ygWpbwtbDrxDP6AVuMxcvy_kAYlITrGN2byWUmTmZ4beqpPALphb3mgEA-PmsnKr3YZw81sIcRcq90iDVgFqJEP5rBZ3FNdhMmNB2TRVPH1o-LlTuIDOsTtJdIgx7GrEFtowxQkf7VcCwsxpXuUoq6rOPuENmDD5C2NObbyU59FeMSMyZ3NvUld9y8SRvoHVAbT_r3T6OzqGuL-mSh4iD51asvoLujsxdZmi0fDGdKYmq2iXiYR2KoGw1ezVaqRhsn25kpVoretYJWPp8aUkF8071Q3ZmhO9FW-eVpPWAos9rRak4G2XQ4nRRKYbhNfxCn1ZclWb-C90g2Au7BmX9ub83brTou-NLJAEIyk1cbyrrVSpvyDas-3-2M2DAD3bcSXdYc1g4mVQ69oEFD0f1gCCEygU2A6FM224UZuNCFiK3Q_D6vYUyjiao4mQLCRaqvd6qsZp1YCuLz5oGsVtwwZO_p7GOIN0rs_tK5kH6UEw1U6okiNd85kui_2xTzb-CRs5RdTdx4Z3XwaXqZ2hVT3ajW139hkZNu_FvGx3z3haKEocb-t7MPMtGyPpjk7953r579IBthigzEroOYXwW1edxoXN2dQ5yaFHfEfu5GlM0QHFGQUUWEi0qNfBiiLiQuZ2CcQa9nXo3YMWjR0djiWyeKcw8F9Hfbq4cvFtwRcUvy-9geVY3zOb0BbF3pviLDurv2AXvnVZRTh7TFTNn3MtK9E2OCgdlpvTdXguSuWolu7K3pQ29eszqZZwqUKhyff22iEZW3rKpPM-C5OHQNsJA3qUjECHaBdyGA7sZEY5p2GrNNDMnnQsEHzAhy1JfD_yN9uY3og8Y0Wv2wDm1Zlrj52oB8Skq1Nvyai2u3bZHLxBXZH2nD8s7R3jrBSddbLGeqNH3kiS8r6tlw-J7gTgpusUvN1qDZWtDjR_m_MK4UUufp9nC7jCqIVPkNvAmglkmKuiHLlm1eylkN4QQ_ol8Yj0Can1URRfOZvwcMfTtO9hboJOFeZq0J-6R_aTv5e-TP0XOHRGf7DjKJLF6ueC2U7a6TdsAvc9eKNN5MwY19wyRS-B-Qc8DQ
https://got.pubnative.net/video/event?t=5PbyoGj950zsUAFuRcz8s8ti4am6L8-qroZf_AJgVvC5jj_f2Sf5ja4cAEL78giatxA7uUszorNS3Hgwx49zyY9BkZH0HN-ij8je2538EGql7IdNdac-a0773Lcs_br-OKwp2eSh6y8a8MfWK3EhLFyIB5RQb4gRnLg6q1MSWHXVVteu-Fikf6z2hpnDN51df-YUS-dVzpQwlu1JwxatoT2rn_0VFez76LG1-_Q3n5LvAlmIduiyTQXUTiUD9JOpwzT5iDsoBeVB4K0cK2-mDtus7wuRkiDW0dIlnoXlSSgoEt8noTXEYhZ5JJpKQDZQyT3Q52erAEOujmRb06ykjYiDST3WbygoiWpDt0nL32Mj0lkG-DbNH4qot0004GoTUQiXuGpLynFYomFOIQK4CRnuqI6PS_Jp9mp39iy4WFkoYJgfvYuHUvvc_5uURLy9RUKOGGrO_DotbvE1qwN75OpSdgUPqtZnIwx4mBsJNRuPjDTD3l3HkdOuceJGfXnSbP4DlbPMwDeLl2jLXsawFvnxXl0o8VGuuchvp4md7FiaHk9s9MsS5R81A8JDwo2bSQdN1Uxkd2e4KnXnLS2XfXx1x2szqIm7lzFNDeww6ezKhbgZ8a-V_J72lBmQRZT7OVPBr4W7gXYxgPG8mGLSLdvrk9n3qvC9-JpQolC8SM7Yoet3W-U1Bf2aHwFeoyQt8H8bV0bnOdTUdSpImC2Dwq1_0ShaVj_SNkSWCxoeTu8m2_6HVxapxtNoDoKJi5AW5YMyedqbOzZyalshO1hqefpjxHrd6HKiPkUThAFe2_DLKe0btBxz-zcu8RMOJ7aiKOyK0DsCIn36E2GYxMB9rarqgvGYAhdWuUlMBLaxiW01n_Sj3NUT7pgirHvq0-DTDlg3rIZ0xrgn6rhpiKC3BgGTTwEIoO-TYzn4YUvzMUVK_Ou9bDInqnThVK84ffAH0puniI8XhnSz6-uxWNe997qoWm2WLRQmctZcHSsmisKuywY7VNHWD91bF76DwDvvBYEyNhnfU88gepjPm10t924YdPLa_aMFWvbj7TBWxy_U5p70Kzz1BpAlztJhQky5A37mSIopxLOT0tkLuaxGzVuJ6wN5lTZYL-54BgFTeSPW9mN_IMrNrI1FmDg4Q56H6kvYw1_M41FrQpvsdK9KDLLlELBuo9jnD7jLdZ4m8vc4GTWp3kSQ6gS4JBergWfObehxdntFyZMY6Gxy
https://got.pubnative.net/video/event?t=kL2aCC_DrzDYyWYWBS50uWxWarhGq4fME0PaC2czxB-BfJGq7mVyDC3DOGipBYzqee-iju9U2pP40dJl1bY-Per72MoB_sA3yNF7tTX6TgU_Opma13FO0JVOOdX-d0LFj15iE3uVvGienDif4zrdvwC7Zg8ssU82og7RmiVQ__-GYzVtGoyUB8PD7dQsA_iiiwiZtAXIySgrg7-K3mlVnCCdr4rmGiBTubMFejp-6dX1mMMYd5EdlpQD2mlUhI-WciM81fNydn1P5aHnYZIuPIOeOqga1n7AmcIOBUZs6BWsHN9dtugsOikmgUftjfO6H8hSoGi1fwvUFGIOdxJRJvOCxDF898SXQ6KSaAMqnc2vLY19TPlafffkf47Urtd-kVCCXVjNcTXDUbVhFzjnoI0DAHucSeqJJFq1wqgjAFtcSCFNliA9KQUp6KvYMeQoZ9Ji9nnGvLHeIykMY7p7bIQRxhzq-OfKqCIBi8S7NRD7-z-0AiNBqq0UDQsBLtVp_9SUiAqRJhkaN15cK8oQRN-LjbRUZmuJjaX-IQg1kagVnw0S9C7Px6A0XowtubvdfTuJwDUDsND0GMiyvVRnQ8zs4RSJCM0A1tlAaevBIXHrSknYweZEy-wuo7QCuEmB3HYmmeb3NeENcawGJ6qo8AK05CHCdtVnHHgIeH8axcbZQRPBj5v8KZkmV99aF6SdZQKGCNoRu1lW3GomHWJ9wP9cUAKj8_NVGrUJDjcCrZlZp3NmhaiUdx6oOt_gJNfLHdU7lgtWvm4mzsomX0DYA4ICMjpxNrH4ASV_6Ia7uT--9I9jFtcdhh_DAb3izaRgfJendTxNnL_1W8i7kO8sEKW6nJxiVvlaSOIZEjbLpANGX0pgbEIoV4tL53AwH5-6RRas7qgpOSG_-j6DuX4a5A5n4sSXkmeNUMbfbScZMkrPl7VkrZ-9Gs5yCL1hm9bM412xH-3PWY7bNSina81lCJx0WE5H29aCssS9CU-jj8ixjOY6-0WgbJDuinJPUPTNlu9XDWsaqysa1r-s0cJhm2MH0Kyds4ZuHSvzx5gg5Tp73FMAIxj1_OduogdtjBBa37W17fi9cjBe0sTrjzcmPyi4ycTJu5C7CJOnfHFTUmyfP7uR2wOYY_igk8wlR9K0UinfdAeZ9uUOzz3KV1cHZ51msLp_YAYgDfwE9YYykC7gpYnRTgpkyjaVHDujTsJqmiMqNVDjbT6f_lyF
https://got.pubnative.net/video/event?t=pNqTXTKZbsl5Z2VOo8EVYRzssI8Uy32XrYcpiavFBMaStMEMlllCOiR5iTOBYrCHDHNetmNyV-LE1_ypN3EUffmveguQn9jjpp2QKzYy8ENQztBYV0NgjMFL8h2juf3pFLHZL1FrRc3f4es5nxGdb-XO77L_yCGHkzUXPCeCcMLUvmou0sMbI3_JdO2YzsEC-EaYpo4TK5p8refUeeSRREMVj77U6Rt_eiq8NEoBQsDkARFaaH9WA4iM_OeY2e8PpQ5Cab5z6wQLMYiv6wHGzz7YoTE8I5g2nOpEk-Mk7VpwK57n64UBlvse0zuNkhJE8WgBkcSAL0AZkzCr5qKTxrCfrG6rRaBPwlrzWn_jR47Rb70k-sV7TiRdPeo-gDSASgj35WN6AB_hleLoOaN5u4GjC_jzOKyQFMhxvsR7RSkRWB2eiYz1IlJstThDIUnn7gVn1v5b-uux6iUXlKgfKWz3lOEnmgmB-SX7EOt_fD3NjbxViRMakY71XET5sgYCpFeQN66zlDLeXENZ7NtvqYqaSkCsMl6WkmMwFfAgtPrCg3uvFxId-GmSrJDOMn1c24n6Wv2qbrzob0p8WkCJsgxfGUwBU7J9QMKwUTws7h7rgm0gUj2_ixDOi6SB90Tx9N9QKGgH8WhDPgBRYLEqN1TmNNsu04RsjqtZcIsOTb389kjoHhYRKlQqyn9zDl68bUYMVc0fqzOwUoTtrcKGh1cVGdBXnzieNDn1NSZnYPn1EmBQqhwHpjjyKON6LzKvGXkSKWeqKXD9k_b12xwf5NTcnaCS7Kd_5LP8PTFXj2gOpx_YFnJZYRIH6bpoAbNL-5lRkphNulgx9uXCT3UKafNyVK2mG5zJVvuqYXHqaqNO40dAsF49cL5K3ljjy3GQYVvF0RQXZiZYd2XhveHrJjPrrz1Kmdmu9hcfoG95Bl6la91ieDduOWj61V2hPmjGmMZiKZR7JBjwApf6KrQpFMpiyHn2FIp1QBxBbCZ8DpkwLCdPwt3z99EamNlHXf-8ozu0pflWOykrqm6cWYcB24rajSvOnm0mUN30to2MSI9VFSNeU1U549grGajYHVfv3EX_UKOhet30PdLtgdSwPDeMaeu-F_VqYZYgIN2PZUhcnq5ygK1e6f5bV9fKFWX5I-ETBQA-5gUIRYJ1_98xTWAckjw-HFZRJgMU4hN-MTNeRt3yp341rdq2H_bu_6Y80O5WfmJK3g
https://got.pubnative.net/video/event?t=R6oX4qDuKwMXtykJxJzPLnzio2SyeiXZDvNnLuewxwG18HONGT2ABBhbgwSTmkva87p8C3g0Im9FveH-ZRmCx86o1ilHtkcqudXAkWwUedIg0SZZQ0W62drlQK9qkzAlZeIriZmm0N3auxXVQ3DaGfQGSqSQFw15EkeqcFpbLBRPOem9GJ75gDU7CS4mTWUsRH5I-tCAAWGOf7x4L5RI38KUdaJewm_m3iR9OyRANBrNUHNEjUdGY9zbXHVNWbhYS5GupnuAhYXKZe2QlYOtLykg5QYocygn5Bi89MgquqA6iKvzOuKUhjdMg0v05_0IjGau56HSy31Kcy_2f2fYv1H4bgoNX9blGZE2YlNojZTfa2sBvmvoLpWH-VD0q1xppb-FVhNRKzNrsvnsJl-qQ-Lq3qXy20OUFddkEPtl-TnOlwhUOvROExNGTxdtooAipcS6qi2RbbOtVKtHGJyefIJZZlNsoG12rDUVD45yU0sIamhvpL85YRNv2aAzybapdsvp7A62h0DeDoDffHzWFAZCZnBL3882QiVl8pupBMLMcBElQQevNZhNBXhodQfEWfuQjafK-OyEYbVVGMSsuM5QO_Ecef33glrTJ3c8WBdX5GrLyvH5PM5zUsl59CH_vuMjKnqALi_PV3d4rRAYsuVjkVlgtx-qdyHpHmhNKE29UchsO91LUoNCHufSAspPYruAOa6VZriiJjyi84-Z-fh8eRL2FBMT2NMHkwl5m9xotu69zxDVWFeXnohkZM01tLcSsGoBB7IBZ-iM4PVlCySSASIGErdnHdYNbYVMunyEihXdd7_WAAlBIJjy6ZZqdIq5t1inABIt01Vmn44iQkucBlaEUqfGsn7lgjPQ1hEeP4WDpy1NrLSXiIKzUhq3iB4d_ovZeW2_shnTiXwfjkAyTNkQ7edWx1oV6AFEW7lhoBtrDjptM22ynhZvrKfkuve1Vb190I7ZaYoz9xXt2ogBcX6egpYv0xmwHU9iriBzctuuzQpyrxL_RUs-pxLp6A2iaEgS61fkx5AkgRk7vf1EUqvkqNu90hQA6wQkTTg2hRIqZUX4sfn4x5Beya9behEoXOL4-EPe21UjykBU7ZE5knExdbp7abSLPlkNLOMoYFi-7TBNfAbuPcRf64RzwA8kfy26AtfNl4m2TJZsG59XR7XBifSjUkbHL6JQ9X_kZWQ6wZR1ARKmn4xaCL0yCYHZ
https://got.pubnative.net/video/event?t=AVgh55B5PcH6WAm59Hc0gCjkEg5rpEPNvb9MfCr3tIDnJpwQ4c59Xy8_CcgtlGYStxLw-cCF3ZRx78rn3-lvuZlWOhcZZUomFQ-p_Chj3kL7EOrcahPmyI6ueGDFI98IXcSqUgGAxeRApB7lCn3AjJsK4TgVFoV08KGT2gcBafsoZ3wRcHQ9z-q5tpbH-c8P3NFNXb0AYYSUOwDcrUd8iHWKbUR2Qo8Z5TnmaAFcJVJed8sHzsBig1d2fmnibKHblnzPiyM3AQbrdTc9oIvWXG7e7ovbdlr6ZInU4n6oXOS8wMhKpKjY3u0CkGXLTK2PDhB8ZqIQ72LqdIP96ZCNxZg7-UnDc0WOOZ9gaJBZqDbC4kLj2z9oOgFAO5bbl1Kb07MWK2-yP27YbudI9x7BCfXz7wnl0oydjbHZQJOI7sjEk4eR2wYiVt9mYn6CVgGLfmI0WTBYqaf994lnRMPdlb47_4NvcXDcoVI_ZsozlOnixM6-p8D3wFcGZazoB-v6qLXEUSXoV_P-ovLowHJN1LVgNnTn67UZb7f1Q05DJMDr-X_qHQs5KxByu7__nOjGSFbg5gUNIgBzXkeWIL9H5zmLtJrMSF6KS3CHK3lkEFntwQGrianKpvEf2E6ZIgPwwY9ecU95VPG2eCWSmfQmdiVG-WxnYFjwKeQ1k5nPX5tV7PyCa4xyo6RR3VWvR2h7ONwhQLCgQ_xFzD6Fkb8Jsx6rUJQCctm-lvZkynlNreKcXSDQvqEcNsQCu3fZlCzDSnhCVXauRFVxXsXOKhVNvA0fkmiKWCPye5nD-zx1Si62duTOeqNHdLL3Lx2PNkX4nVzo_O1o0x5FoYP0iihL5bORWwY8BBPRQE0L46bUk5p8RkZi80sd1sRP1QonRu1ZHzgbfL3pwYY5e2jOKJGEmti-gvkTYyRSRsgkCucPXP10a5bbzhBISyLSBL4k9pHwY54bwO_Ua-vsePk6QFIzRnD9dgbrFvP_bvx9n_4wKeRhSELesn7Q6fCzUhkuiEr3vShAxdZc0yejwlcdNC0C7zydP6cth1RztI-q8eCFWs_mHCvgIsdyNHtd4006nYQRsWzPufePtI9CduotD7ClSZ6WIn2mAGyHiGTOX3pkH6BDdvlrygFVPr2S4Wo8hPiyC6Vkn_UGILXXdokxbGgBT7wbMXWf0ZMsK28Mty_d80j7qfhdrrcoazzfF_IjCavcilRapYw
https://got.pubnative.net/video/event?t=a7gtJy0oS_RLh_zfyiQ4EfFn1qkv2rH_lcV67mqIfVTDNwzJg-WWApFGWXzZ2JLmLfXy_eQS_hruGOBeOXSC9WmYm2pwG476jHedJ7JwGaRQ7WR0BmCnQvWsOS0TbuaoRuBdJK2TMnMmkIsnkRXNA6JrOZNovRWBFHWEBJnBD0QrzorHWpn6jGCD3tHmbh4wnp1DhNWvKKvPuTKiWF93JLtGXVGHvi42-NXDYj8X3y0JKOhucsdrUJ14S8C8Uz5-tRoE8_ZFDA7D9Y37U0Fdy9A0SoZcPBStzPXpq-VbTL2rAybOusTdcrtIxkZFJJEj-FLpajt9M7xgumuyl-Eu5gtgRipF8QD1nquKc-iAZkjYeia-Kgpz5nn-v5VvH9p3G-5IDIB2bNxuWN_hdDc4o_2Zb1IfdNDzLy6k850CSvRXEUSCkpN16gmNwawRer2phzUggwa1AcFVOMMhoXiXypemu7_HpqBa_cg77ACyhltvf7KWOLcAg1AOIcUKS-VlyW6oPSvATqxZW9EqdGX-1R_QSN0_QxmHK0Uun_F4YW1n_mmjqswK6ZnQX7RGApwB38Z3Ch-Yph2sdDvDOqQ3mHX9XTPV5RYn4W_F8aX96v-uwikfHHexv-JMcXV7kdFt7OIS-QToGj_JS64tDqtICFjIEueg4FxrIxEppbQKxn-EOS7igK1QUN20YHvIrb-DmwVCj9YSQufCqhs2eKLnANRno_bUry5cPOgF4Fxu5G_apP_6dZLJDgWAw05bqMu-xp-uawXuUeABLsSxuTDqnZM8m7FSJnJs9KlsxAt3koqCKjDK0J26rvzZeiYfXUx_wlqT0EMalK8ejQ4U72H-bsK0Qku5fl9f5lnHraASzzN32uWUq5NIusioGzuPPRQC81SwQxG2MbLbJs1IN9hKmcDtxgMZtWrS55MntHGhSP1HOeSJ5ym8gKNZQGNvIFPeAWHSqi5BRTVLF9E3R7-RJHMhoXCL6PdAy0YVVvswsZ6F7KFxq0uXhwRz4RFsDZYt94cWaQhVbgk_03gwxQSHnWxIrd8A3-RhZuTnlfU8wG6LoQaEmlnmDuMo1ycxgJGmOqTXuMAQHL3sX1TrZ8Oy7P_2nXASCQw9BJ_xTrwvyCUKlOFXwbSVgBntmAiYPd1omkPApEekeWqBGGcO3HTart0KHrZWQ6CqmhcsnpKg6yIrOxfgO6NfPo0umKHvqbiB5l5H1g
https://got.pubnative.net/video/event?t=McZXiVS7YPdeTSPMMtqhg11BS9MeV6N8cI6cOa3qAdcmQoEkoAv4OQgS2-vtERK9Rs_KPMTkq73LqbQVvwXgJwIsSBnG4s--U4UOPEbptRzlXMDvUe90lBhrJG9WRCrjsSrtRc5iX4EFq3hTnoyAlZeUYSud3Kqf3eE9Qwz6pU9kDvDSY4IS_GOGPmc_znakvU1_8jHssJhZ8BmVe9c1fv3V00bzlM3MJJBMzMpVq-htL4im47bcrALBQWcdOEbgo9Aig1HwCFToIPrUREg5enCQOwq_ubjIIdmr9EugmuJr1RBgS-VGizb2OB9CIPPjlzz_xr8-lGBpd3_3mKZ4ofm_YvwXLjuxZ14S0XumgmzrI_OQo_NqW1B2tqCybLfninzHYjcVXHw0tytYiXIqbHM9Mf9HemEL0Yc6TUl8WUCSE14wGeAwYdrxdKJaxHmAkjpCGCmShTm7z3S4mb4QnTX7PVIJ-G_pY5ZyW9QOAiUPdeRJPxi46CEUdbPtZS2h8CDF3eewfSg1u2ME0ONyAhBbtOPECPhlGNyCK8iNt8X_yqOAKSudUnG5m7Y5JEdzyr1JX0kcVYVntoWbY9wmzsjxCkZE4tL9KCsqHGBn_LwRM8bJdji3JuJTkDzFQgops7bEU0sptvp5OLA4MFPWTVtmcNtlaIpa-vRl-_1Kv7BY2kIoA2kVkGGGewUbekAXEskVBRofGIoiVbyWCwdf8BI31UWIhxHWphreaLSBtDC-DpqJRG3zkiEcnf9Ek22i3ebI5ketlrnLvnwcnwekoov2T7gVUYildOKaNhaPf3w_aEQHY_2jc6JaOzHDaQ-0u74GHSke50V5AkDrSYUlmpnJiPdon8F4bk1tLikRPfRiWk63RpaXJZ0GOdVayl7EicE3F8vPxamjwtPl3WPaTuwwv9Ejj071MdqIEcz2aZmYou6kGgQAKnKvOpxpr0Qw1hjbQlYk2n82eMRZ4ybW3cakQacn2cIMPX-v3bGZexSdN4191wyKN_iL3lm-hxrIuOAkQ0b94VEHVz8D7Ym9ZTZmw5fJSkYYzEt_ov-5Bp3W3Zoslb7r9Y4aF7Djon1uImXAAK3s65PLjDSzWTJnABwLOcwHmLD_zTTyTPP4WGk_xMZvXeqxugfOsL3NOTi7lD6WQvdAkfzBfCIuLa_FTuN5HRj-ExmmLz3K11RLTAeVFuY0KW1y8yxJn3s_2mfF_Jmn9tM
https://got.pubnative.net/video/event?t=DJZSXZ8v50BqdaN_RZshTDVLiHjCpWsY9Q46ZflIzQFX0YnFxu-lcZMLwwXGtoy_h7XCCfEH3QrHX_-ID8SQo_S4_2yvRn1p3rAwX7_wD0wipfciwnctVGBzE9-jiujOcZVVoGZMXex6WoRdNy9Awn-K9_frHV0AwRr3OgmZktMBD2t7r94zCg8RzDk56oMahfyFxDJkDRZSh3ve4IJeJAyR3e-a6vgjl_NyrQoJtS1-OHCvMh_-VCHxKeA5Lj9VilWhZVPZvZBNxFxt1pWS-j_zdf6GQ15Ob3Ex9o2GQc5d7O_RzCroxNR1cEeMD1N7ztNqFIDpCERZ-_aC7NtbSSgwaOjvRZBmLKsWuRDwYgqClctFrxjiL5uTIgmsGS6_inWU5cH8HVACt88X6kdQQqu6HB2Zuyyio1_DIH1fOeM3BV9vi5cDw0ww3_9DM1E7-HRzfqhCWdYGGxobjBSSeDUwvpWvho6TAEnT7QJVBWLqhkeIYsz4_LdRmO1JEb6sADBCqOh2EB02wu9YF2TY0uWBsmQ8zQXnuVCT8DO5bZtumLDM9-JWESTTVuPfc5QX3Gc8KNLjOvGck0nOwKH79gg-FNs-VX4N5jTjFpjBpKYgjFvxf88RcEuBc0NwWyiztpxcCp2_1qmmNoV7fw8HiCOL2LO6ciC7Bub4_8Sf_N-wHXQzLWOejDRfsu2GrlL-yGBLTFALLGmOxM17Kh1pMr0qCjN5-6q37mT0cZOsKQubK2y-Nihh4edGDMBwmpHUupylnmxML5a3AhfnUkCKzvQhKwf5oZ_Hs7p2H2jL67BZiitMSgzD1CKTAxlA-B1-Q7wLBGhspRkoWyUtskkvauuVdzopqJNGriHbH98nPz-57rYQxrfQqseE_zW7_Iz2rcL1BWeWNJVoahVzGVCshAPQsSzyducLBXEPxaFs9H4EzGqOlpv_HFlzKB4eNtEKRG8zyBTsFZtROOSz6MHOKd75wzH8zndwCuFzPHpnydEzS-c1GhuU0seY-l-zvKbWet_nr4MOoXyl6xswYf_b4E0GUTt0ND3baRcO_ZWgMIfcdvD8fQWJPrao2TNOaIDlUsmFjv-ea_blBkj_qpsHLYB9SKf8PQUJ6I25lEe80kPuw7SxF459WIs7rY8CTmXXSORMfxeLdeck5HJbNdHUZMtZK3HYMk13duU2lbvHMQrtm9rdch9HLsXwOv2r8d8JbtGFzW4
https://got.pubnative.net/video/event?t=iD3_voAA448ksQy6IneZxHdR0HgWfyBRs2GXOjtc55HT2vJapZ_ZesUmE2IMGNktSRqKOZLaamaWSAzOyZ8ECy2fB6G8sQhHUQDLTVnb199JLP8gABii4aPbT5EgB4Yeg78lCJL8joyA2B85bXP2vzS13moPB0D_YGY0-5jg0ugEmA8oIeXCy1EDp92HsbK8Shtjr5V5BmqXbsbX4iCfXAFxgklYyKB-Mg9luTncMXWjWwnNhhbh65hJMe2l1mr03gYiqyA9iPIX0ddkCkgHdht1M75LeDk47Kx-gT7FhbGFBDu9OA8A_1fjRzvaPi3to4rdbTZtU-6_pFnqGM1cwUxN4P2OMnNpODCOWSotrWSmBvHzpOtyy6PahhN0NqeY0_K_y5siEFc73-lmSVEhzOUJ9sZsDDa-cKdmbWf7YuOhg6e0dpu6pkB-OmorMSKvRNsQnz8mlkUyVwCt5AMqjg3wp-fxD-TLklEQrnKywZqRpia97HYyKRBjMhE7jU5Zu4qZiDhkkQR_kYcs5uTuyzykmOZMqU0t7Q8omrjhG0sehX8cuMZ6xk3S9DLE31ETnCbSXfbCmTT_4U2QydEPsKbJRrcR59P0hwZHdjGXtZjjeXreD_jGNfJveNB3xZUWhpwlxAtrKncj3n-n3KpRc2GrmlUl0qGuvdP6s_ktf9lWO-1G-uFiN1Z7JyElC63NmyAf9ETQ_hhSlsZXtYh4XWJgw1MrXW3UJH6XoD-YIcOHL5JGHMfrhi3C7x6PNU3qKwdYnPEQzg0KMh3pBg9fRGa1cizBcnA4joF5vMHNEKeMvI0o79Eq7i9nRdJqMwt9xAWPTbZBpg_lmGhTRhPkNET1vAF9krHqN6Aof5LyrS0vTkfaD5-AoEUOOj0AXbdYPum8-IANtIUILhN5sGYUVOVx1y5iIhSIIIuXj14_732l3nlLbiXJn9s8GMB4dPaV8JiHXQEPYGtrDE2MP6Ntkw0sR-5OixXufggrGqq-rOqxo8b4-VXd72uKWThPMSaAzluvLCw4alvrO5STPM5p9ZfRcMWBN-JJTzpOGke-Fna0SxQB1VIz9BtsAxQnJX842JFKYs9vxolo-WQiyw79InD8L9Iy4nt-YaWVTWKBqo3BoXNd3Bp7pOPCZ2AUElpEP8RPEN_jybDFH3JaLaKKiHuPdn4QGRs58r8f_CvasKRZqjekJbmbMBK79mh6QacgZboCa9czPo83
https://got.pubnative.net/video/event?t=c1G90u82v5FiZRZK-WSm2pVk3KwaW5JLfOW8hUasf7A8WTiWN1SdsPoGQ52oDVJ8KVq5-DfGH38Kyj5mNyeyqCiX3JGJbrlGz-QGdCBLPoson804ByTqXA422mfo8IZq2MYTPNOQ0OwbJ-dsZpr0vuhXW4yE9_gjwrUU948R3w27srA-4POX2wQAgrAYgmbMTkVIYfbj3eAdMy_1RNx_7cjnaXNDCUKc4ZKtXDxgvtk9W_WlN5s5jKsXrQRZ8wyUuMxs7A-DG1Lq_4MavZr49N2o2wMuHRhOaVAB4BcMJvefigyD1h9EsE3WlBrnbsac_Nl5WVcj3a7b5fgrc8mALItQBJQfMrUTgiUwyYv6umSu9-reabDvBNVu0j3PUM4qOkcczzTDwiVrPQ6MbMmJsSkwgUjDZlEUSzCRCsIOhAUGipPKcrjbzxb9TYK8lUHRclfzzF0JC8B6eEw3fRkZEvDglJ40nAuqxeB6J8Us7MDqqOIavLOoET5rOiHWJsrQVu4G5Ahwl2KifN9nQ0NBfacGNajOTsFaMh_w-lflUm05vAMcdXp2TmOZ0X-FGCjQ5vCH0VEyUUG3M_nr-8oigaa81sk2SPiGO-hJcI4BHEt_fJFEwXVL7AAwwZj91XfzoZZl2Okm4bvyJUtkpzr7Vj4QMNAIt9lVoMciiqw00FRLRUiMuwrd6Ji6XTrCQ89NRb_hTHmhESPTQdkkm2aSFTgm830YlHtalOUQwgIWMz8GTUCr4YWgyRMgreYZFshauzOHU6uTrbfgo0L7Om-OLOsCmvWtUiBpJzmlUi9RCKdNXOmqe4YKhAZ3UFldQxYMMEju85KPS-tX3x1AQYH4XclY0LjHCNYdzNTyQYVsd7EYCm5YUeAtW-aMHNtFvncIysejAeVEBTMETJVdt1p-S7MAYGMdod76ObaBfnlhOOY_i5HeKgX95BqOrkePUhskgZt1TTXMa9TQ_Xxrt3TrF09tIz6bdKns1eLyklyngLD79i-Qk0ZBAGWd_e7WctliibEfx_HVs8n0wAYbzXzH5CF1Qh85pZEO5yq6jZwCUsi3owHJaVDh7tuLT2DHWopSltxw0DkhEtO1yYgP3kbhd0UAJtiOlaxIte0FNNrdm0FjAQYqL-tgytTAoZWz4MACdbWRCH7zHWhz7bPGB4gwMA3dbT6K-7aB-205dD8by1pfB712SbHaD1FElqng2c6RpQEuryI
https://got.pubnative.net/video/event?t=kyH4tcLqnqOLpbmwQI-nNtlgEl8JAFEfWUePTaLtH0b8DObGDkVlLdYbNqAbZlx5YuSsZLrG86-9IHdoXoQ64qK25f8gP_u5iRiw-vpu7Zl5XrNBT0ZIXTtunZ63PmpS9KsCq1UF07t2p4hkKZkvhsdYNqbXszTDoV0N3BuOmnsPpPDdOmDRDud2MItKk0cckYku8cItp4X9mGTknTsgJaH487qMcnaQPmRlKI9LT1_TH3LeZ3cg4UZNLGuqs56TXs3s8TOOS9QvKw02LcSZWTeADxgFKIdCSxYgaf2WSfLLWteqQRbBWr8JLp8FX4csk5rkCj-pEctJAlImqPX5ijfKDoM9WlUk1Rbes5dhpU5Q9Mw-pptSu_ndk0pufPy0vSt2wtUL37CdtWdF9QPO4KPV2NSkQaP2rDC4P8nmlM5Yzg0-X9GykjFOUvLu3tpmSWjXjDYXfgPVfy2Z0K-uEN85BcbV7LupF_dFgCIbTGMeE8zSMY5Zs9NSXMoD2Rn9d7GDKGU20rIgNZKe70fnY6Twcv45Bkz0y6WuTmNEr_6ZYRNgvpaC4pc4crPlmknczeoUX3viUd3a7aQosiLPs3wC4nIo7fJyskeo_iFvzPUjjqV8BnU38GdpCv7kQqq6ksufjsdadc9mJEDaO3XDTR_5phjqNMS7BDluCovfc-eBn4BH-aXs7W15Tgg5kwYEQBcqRaRhiSDrMPENURhknmTvv5DGbimsdhUbX3xps4NqRVXyC15Ma-3jG9FO_EJkN0dBb23qLuZ3H7FBcYP3TBMvZXKwFrITDQXjdx2eAWQqc8wxIuE8moUMpgWxFo-nP_K34CTkSd9B_G2cnfmQrbhf3b6jc9mBssBzXsmDuUNYDMciYnvUbUf6hLYSQWW5C8zCEkIViYIwE_iYPWOOAmkbRUKVLIvsEPO9MW-3t6iVslXBP_t5NXUyNWVlTdAaJxhkaLDsaFiBb9Ayutwl4osjiMGVQEzDN0xjxqzIxBLt164CUkwZCuRBahaDn0R4I67eUrNwSfeG5PIUDVhPiYIMK_5HytiizZMj_WDXwwpDEdJ7kTK4rWP5_A4UOa7FliIsW_Qq9DCMxiW_JouilEfuf223YoPvSNMzY-enuFP4KrLgdNc7MJzNkGzxzt3WjbK9Thgsp0Ion9AklaLI18CBb18DTpEs1zerXwJ0hdThmp8pdczTBLy8Ejz-PyF7g3S8pHl7cw
https://got.pubnative.net/video/event?t=sJ_Q_rQqZrU_tPMKUfusJFB4cyKEA2soxSw1wT8CLXeDFp7YkrWu5TDLDmyMlBRNL9YdDbyf141ln5JsP6hvk9zXt96dNig2CW6WE01KiH9PI78K0V4EgbGWaG2XlRb4gQZX7jJqPf3hS6_Iacut_T5Nj8Hm_LaY6DJRvtSba-ZwvJQ5VwKo31_ZHI6OAC0MOqG7HB8ZYDB-MNYvexHuN9yjpA9EvZsX_SgiUAshaGrxEiutLZkzlQpkYlb0ifnyS4QPuoHzpZ-klczAwc1_6nAh2eKpeI5tMhOBVqc8uqCMqKvkwI5XVG6VSRRsNgP-jkEM2SXhptAjEEVuC_yMch7Lm-Xlvg9Ag4C7t3RLQ-wnASnIZijyfHUbNjzjdfKu2lFfXBdZ_VGqusKXwDNccr0pPhduvHjW8Dz41dhbGj0ByZ1ZjNRZUIaJEGqZ5hNG3iBjkg5M0a_sl8Dt-OtJfE62qVHou0-I_TwFAEx-lZOrHL_l2W8yGAMv_nClHdh93b9n3TvkG41tKSg-69BCAl9qr_uv6ImFxsojS2kqqv1ZTwjnK6DYb0bLbavBXt_N8K0PxnSIUBvGzd7nFCquuJj5kd8OKE72QH-w8Aszk1s-F8ChiQ34WEKnJMrC_9O01EKFf_PM_6mg9zgy8JubPnp-1qwudQwo6sM53IU1uZQvcOjmUmWi0IU1k764H6aqYrBNUxhuAJzR5GcMVGAaxHuJ24NUDbf9VwFXi1i8jApN1Pe5UXztunSwvuBNliblwgxNP7epTW6PK9okkHkoADtqoDQKU65xkV1y0jVprYBvTiQqWIKUByAVnhHWcxJpcSTmDfbRfViB7exySthpLX8fqF_sYMxo12lKrc8Na7ZDSMfbKbCZuOtky41Pgg2nQgEMqTQ_WsxoAhCUqqrSqPJeJaYgPQ75E5v2r6aExvPAJcm8UK8c1exDWjsgXzHPpdpBkr5KYOtpQXHNDo1Wm1LcXT44TYlmOz73sc-gA8Dc7pyyifKD4xvEMfUgCzbVPaJCZwDCVlBFw43Tnr9zdhgbebv6L_UwRNeRiJWbKQkZfMT1LK51C-DvKOZJO0VPJeJTanBxqqaFTBvyfywkTTGxm-1vty5j5cd5mvUpR93FO2ioyeDvckol6QuUlF_1r7QNc71rfXE4P3pjqja_YcSAMzprc2fNqu6_oh1nW8sazA0x7bUFmp1bQkHSpVA0_Xc0Jjm2rmWdXt0J3M_U
https://got.pubnative.net/video/event?t=YREbRq1eGL0Mj6cybiq8l_auFigxep-xVtr2YnSVFxBU5sBDvaCRMUI_8Ye7d-7at51WNU2Kyarx3xySXClQaJACBEn8XXdwbx5L5DL_q1Oy8e6SEAaRZFzlapVu6xNEdiIzfWoEccqXJ46gkuhTA3VMqsm79Nsx_QxdnKPpmSQdkWtTdnS7YDvIYQyzzQuM7H3qnX-FVmn_gBw_WILZHKmKgLXYhaf0V3PGGHRvzGMGL4vUgwRW1HIBBCqJT_6SZOCAapk7N3kYH5GttL3IFk7M7oBqKpSIpmjJ3RsELqO-zgt4qEBAnq3CWTu0rfLO45AS4dlBmPOVQ3DGp_fpgz0xb_10dQ49Wr__LDhY0Pr0MdjRHhhcfuFChwkJguTcaZUxm8epuZqG-WZG70rvfVTM5qZiB4G1JVk3gEylTvE3EEPitsVULkKPKN06zWKGR_A4949bw7rBl39A4FuvR8PJsbT1magbfY3-ubhVkzumLK6Y6hYyL2xMWz6B4Bva_hqR1iMnJxMdl0wdOccRkbmT3jmJxp6C_K86aEaWAl4CnzZMzHV9VgsE3O2zTTYv9E3fdvoqJ19oshQa9m6djq5G5Qlnv6ozUnxhO_Lyi7jUYJS7hjLvnSog_IvvbNSWCcNZeVguQBtNaT7Ru14GFvJgwD_2qTm7UmBsw57PRgUpVDfoxqX7je8kI0fb8O2sE5OCDAs7EW6kV15GI9jBP6yBChc8uiDdJsnPR94diu4L_e2wCq9UpU74tKsYafqZUYynt7IFaZzFjEtl1XGPue1Y134i5cFfdt4AATWSa3TLD3yUdcCQAGhoDzCGKxya7ppZpOK_lrt6pX0sqR9XEfCp30eI9xYrrGOD4w_JxiP8U_rjAwy2RAJoj-7zZgARbeeK_xRKDlDKri6w3HqTwXKCwRSJNjUdCZZVtt2TJGzcLuKbbux9OKtQrbEEgVIBQ4ohaaU2zVkEoqaqLNWRgNkrRtHUm5GCieM5lmZym7dpTx-Hbxa-y6Mo3N-6KSohJrAhMb0FXFd8mIL_DtDE4onik_E5kfVTVSv1dEpeqXqO-cFkbj4Ew5zZlTvbxEVX_8qRO874JxXUcm5njH1xoM49N8IM7vTSouKQJmPdUOkQBr73Rt0l2x5Y9gVRp9Pl52QRDTwq8r-zRQo6B-Io17GJqszphsiu19IAXZro_vb1wiVihEeN6b6xDFeN7ucrIlLGqQ
https://pubnative-assets.s3.amazonaws.co</t>
  </si>
  <si>
    <t>https://issuetracker.google.com/issues/new?component=413107&amp;template=1096568
https://
http://
https://shadowsocks.org/acl/android/v1/
https://shadowsocks
https://%simpression.%s
https://%s/%s
https://%sattr.%s/api/v
https://%sadrevenue.%s/api/v2/generic/v6.14.0/android?app_id=
https://%sadrevenue.%s/api/v2/log/AdImpression/v6.14.0/android?app_id=
https://%sconversions.%s/api/v
https://%slaunches.%s/api/v
https://%sinapps.%s/api/v
https://%smonitorsdk.%s/api/remote-debug/v2.0?app_id=
https://%svalidate.%s/api/v
https://aps-webhandler.appsflyer.com/api/trigger
https://%ssdk-services.%s/validate-android-signature
https://%sgcdsdk.%s/install_data/v5.0/
https://%sonelink.%s/shortlink-sdk/v2
https://%svalidate-and-log.%s/api/v1.0/android/validateAndLog?app_id=
https://%sars.%s/api/v2/android/validate_subscription?app_id=
https://%sars.%s/api/v2/android/validate_subscription_v2?app_id=
https://%smonitorsdk.%s/remote-debug/exception-manager
https://%scdn-%ssettings.%s/android/v1/%s/settings
https://%scdn-%stestsettings.%s/android/v1/%s/settings
https://%sregister.%s/api/v
https://%sapp.%s
https://static.snapillustrates.com/snap/terms_of_service.html
https://static.snapillustrates.com/snap/privacy_policy_snapvpn.html
https://play.google.com/store/account/subscriptions
https://pagead2.googlesyndication.com/pagead/gen_204?id=gmob-apps
https://googlemobileadssdk.page.link/admob-android-update-manifest
https://googlemobileadssdk.page.link/ad-manager-android-update-manifest.
https://support.google.com/dfp_premium/answer/7160685
https://www.googleadservices.com/pagead/conversion/app/deeplink?id_type=adid&amp;sdk_version=%s&amp;rdid=%s&amp;bundleid=%s&amp;retry=%s
https://goo.gl/NAOOOI.
https://goo.gl/NAOOOI
https://www.google.com
https://app-measurement.com/a
https://googlemobileadssdk.page.link/admob-interstitial-policies
https://googleads.g.doubleclick.net/mads/static/mad/sdk/native/production/native_ads.js
https://googleads.g.doubleclick.net/mads/static/mad/sdk/native/sdk-core-v40-loader.html
https://googleads.g.doubleclick.net/mads/static/mad/sdk/native/production/sdk-core-v40-impl.js
https://developers.google.com/admob/android/test-ads
https://googleads.g.doubleclick.net/mads/static/mad/sdk/native/production/sdk-core-v40-impl.html
https://googleads.g.doubleclick.net/mads/static/mad/sdk/native/production/mraid/v3/mraid_app_banner.js
https://googleads.g.doubleclick.net/mads/static/mad/sdk/native/production/mraid/v3/mraid_app_expanded_banner.js
https://googleads.g.doubleclick.net/mads/static/mad/sdk/native/production/mraid/v3/mraid_app_interstitial.js
https://googleads.g.doubleclick.net
https://googleads.g.doubleclick.net/mads/static/mad/sdk/native/native_ads.html
https://imasdk.googleapis.com/admob/sdkloader/native_video.html
https://www.google.com/dfp/linkDevice
https://www.google.com/dfp/inAppPreview
https://www.google.com/dfp/debugSignals
https://www.google.com/dfp/sendDebugData
https://pagead2.googlesyndication.com/pagead/ping?e=2&amp;f=1
https://admob-gmats.uc.r.appspot.com/
https://csi.gstatic.com/csi
http://www.example.com
https://developer.android.com/guide/topics/media/issues/cleartext-not-permitted
http://www.google.com
https://adservice.google.com/getconfig/pubvendors
https://developer.android.com/guide/topics/media/issues/player-accessed-on-wrong-thread
https://goo.gl/J1sWQy
https://fundingchoicesmessages.google.com/a/consent
https://www.googleapis.com/auth/games.firstparty
https://www.googleapis.com/auth/appstate
https://www.googleapis.com/auth/datastoremobile
https://www.googleapis.com/auth/drive.appdata
https://www.googleapis.com/auth/drive.apps
https://www.googleapis.com/auth/drive.file
https://www.googleapis.com/auth/drive
https://www.googleapis.com/auth/games
https://www.googleapis.com/auth/games_lite
https://www.googleapis.com/auth/userinfo.email
https://www.googleapis.com/auth/userinfo.profile
https://www.googleapis.com/auth/plus.login
https://www.googleapis.com/auth/plus.me
https://plus.google.com/
https://developer.android.com/reference/com/google/android/play/core/install/model/InstallErrorCode
http://schemas.android.com/apk/res-auto
http://schemas.android.com/apk/res/android
https://firebase.google.com/support/privacy/init-options.
https://%s/%s/%s
https://firebaseremoteconfig.googleapis.com/v1/projects/%s/namespaces/%s:fetch
https://firebase-settings.crashlytics.com/spi/v2/platforms/android/gmp/%s/settings
https://apps.samsung.com/appquery/appDetail.as?appId=
https://play.google.com/store/apps/details?id=
https://galaxystore.samsung.com/detail/
https://m.facebook.com/
https://play.google.com/store/account/subscriptions?sku=%s&amp;package=%s
http://ip-api.com/json
https://www.facebook.com
https://www.youtube.com
https://www.baidu.com
https://yandex.com
https://feedback.allconnected.in/fb/v1/reports/
https://sdk.allconnected.in/
https://www.
https://%s/%s?v=1&amp;rid=%s&amp;un=%s
https://%s/dns-query
http://localhost/
https://192.241.201.195/
https://138.68.27.73/
https://128.199.143.162/
https://104.236.57.206/
https://publicsuffix.org/list/public_suffix_list.dat
https://mozilla.org/MPL/2.0/
https://github.com/shadowsocks/shadowsocks-android/blob/master/.github/faq.md
https://snapvpn.firebaseio.com
http://schemas.android.com/aapt
https://github.com/shadowsocks/shadowsocks-android/blob/master/.github/faq.ru.md</t>
  </si>
  <si>
    <t>http://
https://www.example.com
http://schemas.android.com/apk/res/android
https://
https://issuetracker.google.com/issues/new?component=413107&amp;template=1096568
http://www.apache.org/licenses/LICENSE-2.0
http://schemas.android.com/aapt
http://schemas.android.com/apk/res-auto</t>
  </si>
  <si>
    <t>https://issuetracker.google.com/issues/116541301
http://
https://www.example.com
http://schemas.android.com/apk/res/android
https://
https://issuetracker.google.com/issues/new?component=413107&amp;template=1096568
https://issuetracker.google.com/issues/new?component=413106
https://issuetracker.google.com/issues/new?component=907884&amp;template=1466542
https://in.appcenter.ms
https://mobile.events.data.microsoft.com/OneCollector/1.0
http://89.117.48.52/startvpn_api/public/app-api-v1/wireguard-user-con
http://89.117.48.52/
http://checkip.amazonaws.com/
http://89.117.48.52/startvpn_api/public/app-api-v1/verify-payment
https://api.vpnstart.net/app-api-v1/login
https://api.vpnstart.net/app-api-v1/verify-payment
https://google.com
https://vpnstart.net/privacy-policy
https://vpnstart.net/term
https://pagead2.googlesyndication.com/pagead/gen_204?id=gmob-apps
https://googlemobileadssdk.page.link/admob-android-update-manifest
https://googlemobileadssdk.page.link/ad-manager-android-update-manifest.
https://support.google.com/dfp_premium/answer/7160685
http://www.example.com
https://googleads.g.doubleclick.net/mads/static/mad/sdk/native/production/native_ads.js
https://googleads.g.doubleclick.net/mads/static/mad/sdk/native/sdk-core-v40-loader.html
https://googleads.g.doubleclick.net/mads/static/mad/sdk/native/production/sdk-core-v40-impl.js
https://googlemobileadssdk.page.link/admob-interstitial-policies
https://csi.gstatic.com/csi
https://developers.google.com/admob/android/test-ads
https://developer.android.com/guide/topics/media/issues/cleartext-not-permitted
http://www.google.com
https://googleads.g.doubleclick.net/mads/static/mad/sdk/native/production/sdk-core-v40-impl.html
https://googleads.g.doubleclick.net/mads/static/mad/sdk/native/production/mraid/v3/mraid_app_banner.js
https://googleads.g.doubleclick.net/mads/static/mad/sdk/native/production/mraid/v3/mraid_app_expanded_banner.js
https://googleads.g.doubleclick.net/mads/static/mad/sdk/native/production/mraid/v3/mraid_app_interstitial.js
https://googleads.g.doubleclick.net
https://googleads.g.doubleclick.net/mads/static/mad/sdk/native/native_ads.html
https://imasdk.googleapis.com/admob/sdkloader/native_video.html
https://www.google.com/dfp/linkDevice
https://www.google.com/dfp/inAppPreview
https://www.google.com/dfp/debugSignals
https://www.google.com/dfp/sendDebugData
https://pagead2.googlesyndication.com/pagead/ping?e=2&amp;f=1
https://admob-gmats.uc.r.appspot.com/
https://developer.android.com/guide/topics/media/issues/player-accessed-on-wrong-thread
https://adservice.google.com/getconfig/pubvendors
https://goo.gl/J1sWQy
https://fundingchoicesmessages.google.com/a/consent
https://www.googleapis.com/auth/games.firstparty
https://www.googleapis.com/auth/appstate
https://www.googleapis.com/auth/datastoremobile
https://www.googleapis.com/auth/drive.appdata
https://www.googleapis.com/auth/drive.apps
https://www.googleapis.com/auth/drive.file
https://www.googleapis.com/auth/drive
https://www.googleapis.com/auth/games
https://www.googleapis.com/auth/games_lite
https://www.googleapis.com/auth/userinfo.email
https://www.googleapis.com/auth/userinfo.profile
https://www.googleapis.com/auth/plus.login
https://www.googleapis.com/auth/plus.me
https://plus.google.com/
http://schemas.android.com/apk/res-auto
https://%s:%s
http://localhost/
https://play.google.com/store
https://publicsuffix.org/list/public_suffix_list.dat
https://mozilla.org/MPL/2.0/
http://schemas.android.com/aapt</t>
  </si>
  <si>
    <t>http://schemas.android.com/apk/res/android
http://
https://
http://schemas.android.com/apk/res-auto
http://schemas.android.com/aapt</t>
  </si>
  <si>
    <t>https://www.quarkvpn.com/privacy.html
https://t.me/joinchat/XmYO2LrduPUxMDdl
https://chat.whatsapp.com/FpjqQfVF3I67HZiYCnaJUj
https://play.google.com/store/apps/details?id=
http://ip-api.com/json/
http://ns.adobe.com/xap/1.0/
http://schemas.android.com/apk/res/android
https://issuetracker.google.com/issues/new?component=413107&amp;template=1096568
http://ip-api.com/json
https://
https://api.brinkoutside.com
https://scar.unityads.unity3d.com/v1/capture-scar-signals
http://
https://ms.applovin.com/1.0/sdk/error
http://developer.android.com/google/play-services/setup.html.
https://monetization-support.applovin.com/hc/en-us/articles/236114328-How-can-I-expose-verbose-logging-for-the-SDK
https://ms.applovin.com/
https://ms.applvn.com/
https://assets.applovin.com/gdpr/flow_v1/gdpr-flow-1.html
https://prod-a.applovin.com
https://rt.applvn.com/4.0/pix
https://a.applovin.com/
https://a.applvn.com/
https://d.applovin.com/
https://d.applvn.com/
https://rt.applovin.com/
https://rt.applvn.com/
https://vid.applovin.com/
https://dash.applovin.com/documentation/mediation/android/getting-started/integration
https://dash.applovin.com/documentation/mediation/unity/getting-started/integration
http://www.corp.aarki.com/privacy
https://www.adjust.com/terms/privacy-policy/
https://www.applovin.com/privacy/
https://developer.android.com/training/articles/security-config
https://applovin.com.
https://api.taboola.com/
https://exoplayer.dev/issues/player-accessed-on-wrong-thread
http://schemas.microsoft.com/DRM/2007/03/protocols/AcquireLicense
https://x
https://exoplayer.dev/issues/cleartext-not-permitted
http://www.w3.org/ns/ttml
https://aomedia.org/emsg/ID3
https://developer.apple.com/streaming/emsg-id3
http://schemas.applovin.com/android/1.0
https://dwxjayoxbnyrr.cloudfront.net/amazon-ads.viewablejs
http://schemas.android.com/apk/lib/com.amazon.device.ads
http://schemas.android.com/apk/res/
http://code.google.com/p/android/issues/detail?id=10789
http://mads.amazon-adsystem.com/
http://amazon-adsystem.com
https://yandex.com/dev/appmetrica/doc/mobile-sdk-dg/concepts/android-initialize.html
https://startup.mobile.yandex.net/
http://xmlpull.org/v1/doc/features.html
https://yandex.ru
https://yandex.ru/dev/mobile-ads/doc/android/quick-start/android-ads-component.html
https://yandex.ru/dev/mobile-ads/doc/intro/changelog-android.html
https://mobile.yandexadexchange.net
https://yandex.ru/appcry
https://market.android
http://market.android
https://play.google
http://play.google
https://map
http://map
https://maps
http://maps
http://mobile.maps
http://m.maps
http://maps.yandex.ru
https://bds-va.byteoversea.com
https://bds-sg.byteoversea.com
https://sdfp-va.byteoversea.com
https://sdfp-sg.byteoversea.com
https://pangle-global.io/
https://p0.ipstatp.com/origin/ad-site-i18n-sg/202011255d0d219920adb0fd474eac28
https://p0.ipstatp.com/origin/v0201/fd71964ced204df586b63b9d8fa3198a.webp
https://p16-sign-sg.tiktokcdn.com/v0201/fd71964ced204df586b63b9d8fa3198a
https://api16-endcard-pack-sg.pangle.io/union/endcard/1695802627329057/?rit=901121365&amp;req_id=68ebda22-9cbd-423f-98ce-78f571b6308bu5599&amp;ad_sdk_version=3.6.0.0&amp;os=android&amp;lang=zh&amp;union_imei=702f89a658bd1f189c6e8e24587cd9ce&amp;app_version=%E8%A1%A5%E5%85%85%E4%B8%AD&amp;app_name=&amp;developer_name=%E8%A1%A5%E5%85%85%E4%B8%AD%EF%BC%8C%E5%8F%AF%E4%BA%8E%E5%BA%94%E7%94%A8%E5%AE%98%E7%BD%91%E6%9F%A5%E7%9C%8B&amp;is_dsp=False&amp;lpt=1&amp;style_id=1535776&amp;comment_num=92&amp;like_num=109&amp;share_num=96
https://sf16-scmcdn-sg.ibytedtos.com/obj/goofy-sg/ad/pangle/homepage/_next/static/assets/images/reward.c7cdf2f9.mp4
https://lf-hs-sg.ibytedtos.com/obj/union-platform-i18n/union_platform_gdpr_607_en.html
https://pangolin16.sgsnssdk.com
https://pangolin16.isnssdk.com
https://log.sgsnssdk.com/service/2/app_log/
https://log-mva.isnssdk.com/service/2/app_log/
https://%s
https://sf-tb-sg.ibytedtos.com/obj/ad-pattern-sg/renderer/package_sg.json
https://sf16-muse-va.ibytedtos.com/obj/ad-pattern-va/renderer/package_va.json
https://config.ads.vungle.com/api/v5/
https://api.vungle.com/
https://vungle.com/privacy/
https://adc3-launch.adcolony.com/v4/launch
https://wd.adcolony.com/logs
https://developers.facebook.com/docs/app-events/getting-started-app-events-android
https://developers.facebook.com/docs/android/getting-started
https://developers.facebook.com/docs/sharing/android
https://graph.%s
https://graph-video.%s
https://developers.facebook.com/docs/android/troubleshooting/
https://facebook.com
https://www.facebook.com/.well-known/oauth/openid/keys/
https://facebook.com/device?user_code=%1
https://www.facebook.com/audiencenetwork/bidding_kit_logging
https://an.facebook.com/placementbid.ortb
https://www.facebook.com/audiencenetwork/nurl/?partner=
https://cloud.cpatrk.net/configcloud/rest/sdk/gdprCheck
https://ap.cpatrk.net/u/a/v1
https://push.cpatrk.net/push/v1
https://cloud.cpatrk.net/configcloud/rest/sdk/match
https://outcome-crash-report.supersonicads.com/reporter
https://outcome-ssp.supersonicads.com/mediation?adUnit=3
https://outcome-arm-ext-med-ext.sonic-us.supersonicads.com/aemData
https://outcome-ssp.supersonicads.com/mediation?adUnit=2
https://init.supersonicads.com/sdk/v
https://pagead2.googlesyndication.com/pagead/gen_204?id=gmob-apps
https://googlemobileadssdk.page.link/admob-android-update-manifest
https://googlemobileadssdk.page.link/ad-manager-android-update-manifest.
https://support.google.com/dfp_premium/answer/7160685
https://www.google.com
https://www.googleadservices.com/pagead/conversion/app/deeplink?id_type=adid&amp;sdk_version=%s&amp;rdid=%s&amp;bundleid=%s&amp;retry=%s
https://goo.gl/NAOOOI.
https://goo.gl/NAOOOI
https://app-measurement.com/a
https://googleads.g.doubleclick.net/mads/static/mad/sdk/native/production/native_ads.js
https://googleads.g.doubleclick.net/mads/static/mad/sdk/native/sdk-core-v40-loader.html
https://googleads.g.doubleclick.net/mads/static/mad/sdk/native/production/sdk-core-v40-impl.js
https://adservice.google.com/getconfig/pubvendors
http://www.google.com
https://csi.gstatic.com/csi
http://www.example.com
https://googlemobileadssdk.page.link/admob-interstitial-policies
https://developers.google.com/admob/android/test-ads
https://googleads.g.doubleclick.net/mads/static/mad/sdk/native/production/sdk-core-v40-impl.html
https://googleads.g.doubleclick.net/mads/static/mad/sdk/native/production/mraid/v3/mraid_app_banner.js
https://googleads.g.doubleclick.net/mads/static/mad/sdk/native/production/mraid/v3/mraid_app_expanded_banner.js
https://googleads.g.doubleclick.net/mads/static/mad/sdk/native/production/mraid/v3/mraid_app_interstitial.js
https://googleads.g.doubleclick.net
https://googleads.g.doubleclick.net/mads/static/mad/sdk/native/native_ads.html
https://imasdk.googleapis.com/admob/sdkloader/native_video.html
https://www.google.com/dfp/linkDevice
https://www.google.com/dfp/inAppPreview
https://www.google.com/dfp/debugSignals
https://www.google.com/dfp/sendDebugData
https://pagead2.googlesyndication.com/pagead/ping?e=2&amp;f=1
https://admob-gmats.uc.r.appspot.com/
https://firebase.google.com/docs/analytics
https://fundingchoicesmessages.google.com/a/consent
https://www.googleapis.com/auth/games.firstparty
https://www.googleapis.com/auth/appstate
https://www.googleapis.com/auth/datastoremobile
https://www.googleapis.com/auth/drive.appdata
https://www.googleapis.com/auth/drive.apps
https://www.googleapis.com/auth/drive.file
https://www.googleapis.com/auth/drive
https://www.googleapis.com/auth/games
https://www.googleapis.com/auth/games_lite
https://www.googleapis.com/auth/userinfo.email
https://www.googleapis.com/auth/userinfo.profile
https://www.googleapis.com/auth/plus.login
https://www.googleapis.com/auth/plus.me
https://plus.google.com/
https://developer.android.com/reference/com/google/android/play/core/assetpacks/model/AssetPackErrorCode.html
http://schemas.android.com/apk/res-auto
https://firebase.google.com/support/privacy/init-options.
https://%s/%s/%s
https://firebaseremoteconfig.googleapis.com/v1/projects/%s/namespaces/%s:fetch
https://firebaseremoteconfigrealtime.googleapis.com/v1/projects/%s/namespaces/%s:streamFetchInvalidations
http://www.slf4j.org/codes.html
https://play.google.com/store
https://www.iana.org/assignments/media-types/
https://github.com/gfwlist/gfwlist/blob/master/gfwlist.txt
https://publicsuffix.org/list/public_suffix_list.dat
https://mozilla.org/MPL/2.0/
https://github.com/shadowsocks/shadowsocks-android/blob/master/.github/faq.md
https://app-4340a.firebaseio.com
http://schemas.android.com/aapt
https://developer.android.com/studio/build/shrink-code.html
http://schemas.android.com/tools
https://github.com/shadowsocks/shadowsocks-android/blob/master/.github/faq.ru.md
https://socks123.azureedge.net/get.php</t>
  </si>
  <si>
    <t>http://
https://www.example.com
http://schemas.android.com/apk/res/android
https://
https://pagead2.googlesyndication.com/pagead/gen_204?id=gmob-apps
https://www.googleapis.com/auth/games_lite
https://www.googleapis.com/auth/games
http://www.example.com
https://googleads.g.doubleclick.net/mads/static/mad/sdk/native/production/sdk-core-v40-impl.html
https://googleads.g.doubleclick.net/mads/static/mad/sdk/native/production/mraid/v3/mraid_app_banner.js
https://googleads.g.doubleclick.net/mads/static/mad/sdk/native/production/mraid/v3/mraid_app_expanded_banner.js
https://googleads.g.doubleclick.net/mads/static/mad/sdk/native/production/mraid/v3/mraid_app_interstitial.js
https://googleads.g.doubleclick.net/mads/static/mad/sdk/native/native_ads.html
https://imasdk.googleapis.com/admob/sdkloader/native_video.html
https://www.google.com/dfp/linkDevice
https://www.google.com/dfp/inAppPreview
https://www.google.com/dfp/debugSignals
https://www.google.com/dfp/sendDebugData
https://googlemobileadssdk.page.link/admob-android-update-manifest
https://googlemobileadssdk.page.link/ad-manager-android-update-manifest.
http://www.google.com
https://support.google.com/dfp_premium/answer/7160685
https://googlemobileadssdk.page.link/admob-interstitial-policies
https://adservice.google.com/getconfig/pubvendors
https://googleads.g.doubleclick.net/mads/static/mad/sdk/native/production/native_ads.js
https://googleads.g.doubleclick.net/mads/static/mad/sdk/native/sdk-core-v40-loader.html
https://googleads.g.doubleclick.net/mads/static/mad/sdk/native/production/sdk-core-v40-impl.js
https://csi.gstatic.com/csi
https://goo.gl/J1sWQy
https://www.googleapis.com/auth/games.firstparty
https://www.googleapis.com/auth/fitness.blood_pressure.read
https://www.googleapis.com/auth/datastoremobile
https://www.googleapis.com/auth/fitness.nutrition.read
https://www.googleapis.com/auth/fitness.activity.write
https://www.googleapis.com/auth/fitness.oxygen_saturation.write
https://www.googleapis.com/auth/fitness.reproductive_health.read
https://www.googleapis.com/auth/fitness.body_temperature.read
https://www.googleapis.com/auth/drive
https://www.googleapis.com/auth/fitness.activity.read
https://www.googleapis.com/auth/fitness.location.write
https://www.googleapis.com/auth/fitness.oxygen_saturation.read
https://www.googleapis.com/auth/drive.file
https://www.googleapis.com/auth/fitness.nutrition.write
https://www.googleapis.com/auth/fitness.body_temperature.write
https://www.googleapis.com/auth/fitness.blood_glucose.read
https://www.googleapis.com/auth/fitness.location.read
https://www.googleapis.com/auth/fitness.reproductive_health.write
https://www.googleapis.com/auth/plus.me
https://www.googleapis.com/auth/fitness.blood_glucose.write
https://www.googleapis.com/auth/fitness.body.read
https://www.googleapis.com/auth/drive.apps
https://www.googleapis.com/auth/fitness.body.write
https://www.googleapis.com/auth/appstate
https://www.googleapis.com/auth/drive.appdata
https://www.googleapis.com/auth/plus.login
https://www.googleapis.com/auth/fitness.blood_pressure.write
https://plus.google.com/
http://schemas.android.com/apk/res-auto
https://docs.google.com/spreadsheet/formResponse?formkey=%s&amp;ifq
http://forum.xda-developers.com/showthread.php?t=2616121
https://github.com/cernekee/ics-openconnect
https://www.transifex.com/projects/p/ics-openconnect/
http://code.google.com/p/ics-openvpn/
http://www.infradead.org/openconnect
http://www.gnutls.org/
https://gmplib.org/
http://www.lysator.liu.se/
http://www.xmlsoft.org/
http://www.nongnu.org/oath-toolkit/
http://stoken.sf.net/
http://libtom.org/
http://curl.haxx.se/
https://vpn.example.com/my-group-url
http://127.0.0.1/securid
http://127.0.0.1/securid/ctf?ctfData=213797568467227240150540165305516771132574111177500436764173125710437026671675121
http://forum.xda-developers.com/showpost.php?p=52119253&amp;
http://127.0.0.1/securid/
http://forum.xda-developers.com/xposed/xposed-installer-versions-changelog-t2714053
http://schemas.android.com/aapt</t>
  </si>
  <si>
    <t>https://www.
https://itemb.supernetobjects.com/terms_of_service.html
https://itemb.supernetobjects.com/privacy_policy.html
http://
https://
https://%s/dns-query
https://%simpression.%s
https://%s/%s
https://%sattr.%s/api/v
https://%sadrevenue.%s/api/v2/generic/v6.14.0/android?app_id=
https://%sadrevenue.%s/api/v2/log/AdImpression/v6.14.0/android?app_id=
https://%sconversions.%s/api/v
https://%slaunches.%s/api/v
https://%sinapps.%s/api/v
https://%smonitorsdk.%s/api/remote-debug/v2.0?app_id=
https://%svalidate.%s/api/v
https://aps-webhandler.appsflyer.com/api/trigger
https://%ssdk-services.%s/validate-android-signature
https://%sgcdsdk.%s/install_data/v5.0/
https://%sonelink.%s/shortlink-sdk/v2
https://%svalidate-and-log.%s/api/v1.0/android/validateAndLog?app_id=
https://%sars.%s/api/v2/android/validate_subscription?app_id=
https://%sars.%s/api/v2/android/validate_subscription_v2?app_id=
https://%smonitorsdk.%s/remote-debug/exception-manager
https://%scdn-%ssettings.%s/android/v1/%s/settings
https://%scdn-%stestsettings.%s/android/v1/%s/settings
https://%sregister.%s/api/v
https://%sapp.%s
https://pagead2.googlesyndication.com/pagead/gen_204?id=gmob-apps
https://googlemobileadssdk.page.link/admob-android-update-manifest
https://googlemobileadssdk.page.link/ad-manager-android-update-manifest.
https://support.google.com/dfp_premium/answer/7160685
https://www.googleadservices.com/pagead/conversion/app/deeplink?id_type=adid&amp;sdk_version=%s&amp;rdid=%s&amp;bundleid=%s&amp;retry=%s
https://goo.gl/NAOOOI.
https://goo.gl/NAOOOI
https://www.google.com
https://app-measurement.com/a
https://googlemobileadssdk.page.link/admob-interstitial-policies
https://googleads.g.doubleclick.net/mads/static/mad/sdk/native/production/native_ads.js
https://googleads.g.doubleclick.net/mads/static/mad/sdk/native/sdk-core-v40-loader.html
https://googleads.g.doubleclick.net/mads/static/mad/sdk/native/production/sdk-core-v40-impl.js
https://developers.google.com/admob/android/test-ads
https://googleads.g.doubleclick.net/mads/static/mad/sdk/native/production/sdk-core-v40-impl.html
https://googleads.g.doubleclick.net/mads/static/mad/sdk/native/production/mraid/v3/mraid_app_banner.js
https://googleads.g.doubleclick.net/mads/static/mad/sdk/native/production/mraid/v3/mraid_app_expanded_banner.js
https://googleads.g.doubleclick.net/mads/static/mad/sdk/native/production/mraid/v3/mraid_app_interstitial.js
https://googleads.g.doubleclick.net
https://googleads.g.doubleclick.net/mads/static/mad/sdk/native/native_ads.html
https://imasdk.googleapis.com/admob/sdkloader/native_video.html
https://www.google.com/dfp/linkDevice
https://www.google.com/dfp/inAppPreview
https://www.google.com/dfp/debugSignals
https://www.google.com/dfp/sendDebugData
https://pagead2.googlesyndication.com/pagead/ping?e=2&amp;f=1
https://admob-gmats.uc.r.appspot.com/
https://csi.gstatic.com/csi
http://www.example.com
https://developer.android.com/guide/topics/media/issues/cleartext-not-permitted
http://www.google.com
https://adservice.google.com/getconfig/pubvendors
https://developer.android.com/guide/topics/media/issues/player-accessed-on-wrong-thread
https://goo.gl/J1sWQy
https://fundingchoicesmessages.google.com/a/consent
https://www.googleapis.com/auth/games.firstparty
https://www.googleapis.com/auth/appstate
https://www.googleapis.com/auth/datastoremobile
https://www.googleapis.com/auth/drive.appdata
https://www.googleapis.com/auth/drive.apps
https://www.googleapis.com/auth/drive.file
https://www.googleapis.com/auth/drive
https://www.googleapis.com/auth/games
https://www.googleapis.com/auth/games_lite
https://www.googleapis.com/auth/userinfo.email
https://www.googleapis.com/auth/userinfo.profile
https://www.googleapis.com/auth/plus.login
https://www.googleapis.com/auth/plus.me
https://plus.google.com/
https://developer.android.com/reference/com/google/android/play/core/install/model/InstallErrorCode
http://schemas.android.com/apk/res-auto
http://schemas.android.com/apk/res/android
https://firebase.google.com/support/privacy/init-options.
https://%s/%s/%s
https://firebaseremoteconfig.googleapis.com/v1/projects/%s/namespaces/%s:fetch
https://apps.samsung.com/appquery/appDetail.as?appId=
https://play.google.com/store/apps/details?id=
https://global.appnext.com/offerWallApi.aspx?
https://sdk.allconnected.in/
http://localhost/
https://%s/%s?v=1&amp;rid=%s&amp;un=%s
http://ip-api.com/json
https://www.facebook.com
https://www.youtube.com
https://www.baidu.com
https://yandex.com
http://www.w3.org/TR/html4/strict.dtd
https://policies.google.com/privacy
https://unity3d.com/legal/privacy-policy
https://vungle.com/privacy
https://www.startapp.com/policy/services-website-privacy/
https://publicsuffix.org/list/public_suffix_list.dat
https://mozilla.org/MPL/2.0/
http://schemas.android.com/aapt
http://schemas.android.com/tools</t>
  </si>
  <si>
    <t>疑似IP</t>
  </si>
  <si>
    <t>89.117.48.52</t>
  </si>
  <si>
    <t>https://itemb.supernetobjects.com</t>
  </si>
  <si>
    <t>疑似URL</t>
  </si>
  <si>
    <t>https://api.vpnstart.net/</t>
  </si>
  <si>
    <t>无效</t>
  </si>
  <si>
    <t>github源码中无IP列表</t>
  </si>
  <si>
    <t>隐私政策</t>
  </si>
  <si>
    <t>API文档中无IP列表</t>
  </si>
  <si>
    <t>StartVPN</t>
  </si>
  <si>
    <t>运行情况</t>
  </si>
  <si>
    <t>模拟器无法启动</t>
  </si>
  <si>
    <t>物理机及模拟器均无法连接使用</t>
  </si>
  <si>
    <t>需要自行配置服务器</t>
  </si>
  <si>
    <t>代理证书非中国无
法使用</t>
  </si>
  <si>
    <t>解析内容API</t>
  </si>
  <si>
    <t>api-breakk.slicemain.com</t>
  </si>
  <si>
    <t>无</t>
  </si>
  <si>
    <t>api.vpnstart.net</t>
  </si>
  <si>
    <t>解析内容IP列表</t>
  </si>
  <si>
    <t>213.202.219.137
217.23.5.104
5.161.61.115
51.159.103.127
51.159.23.202
51.195.6.206
51.75.68.243
95.217.22.59</t>
  </si>
  <si>
    <t>协议</t>
  </si>
  <si>
    <t>IPSec（免费）</t>
  </si>
  <si>
    <t>https</t>
  </si>
  <si>
    <t>UDP</t>
  </si>
  <si>
    <t>端口</t>
  </si>
  <si>
    <t>不确定</t>
  </si>
  <si>
    <t>服务类型</t>
  </si>
  <si>
    <t>SliceVPN</t>
  </si>
  <si>
    <t>SnapVPN</t>
  </si>
  <si>
    <t>StarkVPNReloaded</t>
  </si>
  <si>
    <t>strongSwanVPN Client</t>
  </si>
  <si>
    <t>SuperSpeedVPN Proxy</t>
  </si>
  <si>
    <t>SuperVPN</t>
  </si>
  <si>
    <t>SuperNetVPN</t>
  </si>
  <si>
    <t>adb启动无效，使用桌面坐标点击启动</t>
  </si>
  <si>
    <t>安卓9.0模拟器无法启动，物理机可以使用。</t>
  </si>
  <si>
    <t>模拟器及物理机可以启动但无法连接到服务器</t>
  </si>
  <si>
    <t>需自行配置IKEv2服务器，无法使用。</t>
  </si>
  <si>
    <t>广告情况</t>
  </si>
  <si>
    <t>有广告连接成功后弹出可以忽略</t>
  </si>
  <si>
    <t>偶尔启动广告 需要手动关闭</t>
  </si>
  <si>
    <t>偶尔有广告连接成功后弹出可以忽略</t>
  </si>
  <si>
    <t>app包名</t>
  </si>
  <si>
    <t>主活动名</t>
  </si>
  <si>
    <t>com.stable.team.MainActivity</t>
  </si>
  <si>
    <t>com.quickdy.vpn.activity.ConnectActivity</t>
  </si>
  <si>
    <t>.crwDttFtqvmzs</t>
  </si>
  <si>
    <t>speed.vpn.master.proxy.ui.view.activity.LoadUI</t>
  </si>
  <si>
    <t>com.supersoft.supervpnfree.activity.MainActivity</t>
  </si>
  <si>
    <t>.activity.SplashActivity</t>
  </si>
  <si>
    <t>服务器类型</t>
  </si>
  <si>
    <t>单跳服务器</t>
  </si>
  <si>
    <t xml:space="preserve">单跳服务器单跳服务器无法连接后转多跳https连接
</t>
  </si>
  <si>
    <t>使用FQDN特征进行封堵</t>
  </si>
  <si>
    <t>单跳服务器
封堵后显示连接成功、但是无法连接任何网络。</t>
  </si>
  <si>
    <t>名称</t>
  </si>
  <si>
    <t>进度</t>
  </si>
  <si>
    <t>XXG环境模拟器封堵完成及自动化测试。</t>
  </si>
  <si>
    <t>模拟器无法启动、E21-Demo完成封堵及自动化测试。</t>
  </si>
  <si>
    <t>需自行配置IKEv2服务器，无法使用</t>
  </si>
  <si>
    <t>获取到3000+服务器IP，阻断率80%，仍在继续获取</t>
  </si>
  <si>
    <t>总表序号</t>
  </si>
  <si>
    <t>jira</t>
  </si>
  <si>
    <t>特征更新周期</t>
  </si>
  <si>
    <t>更新频率</t>
  </si>
  <si>
    <t>维护人员</t>
  </si>
  <si>
    <t>包名</t>
  </si>
  <si>
    <t>特征分析概要</t>
  </si>
  <si>
    <t>特征提取总结</t>
  </si>
  <si>
    <t>应用版本</t>
  </si>
  <si>
    <t>测试特征文件</t>
  </si>
  <si>
    <t>M-Demo环境下模拟器环境下模拟器测试结果</t>
  </si>
  <si>
    <t>M-Demo环境下-Demo环境下实体机测试结果</t>
  </si>
  <si>
    <t>最终特征文件</t>
  </si>
  <si>
    <t>最终会话日志文件</t>
  </si>
  <si>
    <t>https://jira.geedge.net/browse/OSS-380</t>
  </si>
  <si>
    <t>何勇</t>
  </si>
  <si>
    <t>20240925对安装进行逆行分析，未发现有效及疑似特征。
20241010对app安装后首次启动及连接进行https代理解密，未发现有效特征</t>
  </si>
  <si>
    <t>4.7.5</t>
  </si>
  <si>
    <t>20240925对安装进行逆行分析，未发现有效及疑似特征
20240926对官网及API。github开源代码进行分析，未发现有效及疑似特征</t>
  </si>
  <si>
    <t>无法启动</t>
  </si>
  <si>
    <t>1.1.1</t>
  </si>
  <si>
    <t>无固定服务需要自行配置服务器</t>
  </si>
  <si>
    <t>2.5.2</t>
  </si>
  <si>
    <t>20240925对安装进行逆行分析，未发现有效及疑似特征
20240926对官网及API。github开源代码进行分析，未发现有效及疑似特征
20241010对app安装后首次启动及连接进行https代理解密，未发现有http及https通信</t>
  </si>
  <si>
    <t>20240925对安装进行逆行分析，未发现有效及疑似特征。</t>
  </si>
  <si>
    <t>所在国埃塞不提供服务</t>
  </si>
  <si>
    <t>1.2.0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</si>
</sst>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2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u/>
      <sz val="11"/>
      <color rgb="FF800080"/>
      <name val="宋体"/>
      <charset val="0"/>
      <scheme val="minor"/>
    </font>
    <font>
      <strike/>
      <sz val="11"/>
      <color rgb="FF800080"/>
      <name val="宋体"/>
      <charset val="0"/>
      <scheme val="minor"/>
    </font>
    <font>
      <sz val="11"/>
      <color rgb="FF800080"/>
      <name val="宋体"/>
      <charset val="0"/>
      <scheme val="minor"/>
    </font>
    <font>
      <sz val="10.5"/>
      <color rgb="FFCE9178"/>
      <name val="Consolas"/>
      <charset val="134"/>
    </font>
    <font>
      <strike/>
      <u/>
      <sz val="11"/>
      <color rgb="FF800080"/>
      <name val="宋体"/>
      <charset val="0"/>
      <scheme val="minor"/>
    </font>
    <font>
      <u/>
      <sz val="11"/>
      <color rgb="FF0000FF"/>
      <name val="宋体"/>
      <charset val="0"/>
      <scheme val="minor"/>
    </font>
    <font>
      <sz val="11"/>
      <color rgb="FF172B4D"/>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6" tint="0.8"/>
        <bgColor indexed="64"/>
      </patternFill>
    </fill>
    <fill>
      <patternFill patternType="solid">
        <fgColor theme="7"/>
        <bgColor indexed="64"/>
      </patternFill>
    </fill>
    <fill>
      <patternFill patternType="solid">
        <fgColor theme="6" tint="0.6"/>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6"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7" borderId="5" applyNumberFormat="0" applyAlignment="0" applyProtection="0">
      <alignment vertical="center"/>
    </xf>
    <xf numFmtId="0" fontId="16" fillId="8" borderId="6" applyNumberFormat="0" applyAlignment="0" applyProtection="0">
      <alignment vertical="center"/>
    </xf>
    <xf numFmtId="0" fontId="17" fillId="8" borderId="5" applyNumberFormat="0" applyAlignment="0" applyProtection="0">
      <alignment vertical="center"/>
    </xf>
    <xf numFmtId="0" fontId="18" fillId="9"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3"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45">
    <xf numFmtId="0" fontId="0" fillId="0" borderId="0" xfId="0">
      <alignment vertical="center"/>
    </xf>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0" xfId="6" applyFont="1"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vertical="center"/>
    </xf>
    <xf numFmtId="0" fontId="0" fillId="3" borderId="1" xfId="0" applyFill="1" applyBorder="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4" borderId="1" xfId="0" applyFill="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3" fillId="0" borderId="1" xfId="6" applyFont="1" applyBorder="1" applyAlignment="1">
      <alignment vertical="center" wrapText="1"/>
    </xf>
    <xf numFmtId="0" fontId="2" fillId="0" borderId="1" xfId="6" applyFont="1" applyBorder="1" applyAlignment="1">
      <alignment vertical="center"/>
    </xf>
    <xf numFmtId="0" fontId="2" fillId="0" borderId="1" xfId="6" applyFont="1" applyBorder="1" applyAlignment="1">
      <alignment vertical="center" wrapText="1"/>
    </xf>
    <xf numFmtId="0" fontId="4" fillId="0" borderId="1" xfId="6" applyFont="1" applyBorder="1" applyAlignment="1">
      <alignment vertical="center" wrapText="1"/>
    </xf>
    <xf numFmtId="0" fontId="0" fillId="0" borderId="1" xfId="0" applyBorder="1" applyAlignment="1">
      <alignment horizontal="left" vertical="center" wrapText="1"/>
    </xf>
    <xf numFmtId="0" fontId="0" fillId="0" borderId="1"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vertical="center" wrapText="1"/>
    </xf>
    <xf numFmtId="0" fontId="6" fillId="0" borderId="0" xfId="6" applyFont="1" applyAlignment="1">
      <alignment vertical="center" wrapText="1"/>
    </xf>
    <xf numFmtId="0" fontId="2" fillId="0" borderId="0" xfId="6" applyFont="1" applyAlignment="1">
      <alignment vertical="center" wrapText="1"/>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2" fillId="0" borderId="1" xfId="6" applyFont="1" applyBorder="1" applyAlignment="1">
      <alignment horizontal="center" vertical="center"/>
    </xf>
    <xf numFmtId="0" fontId="7" fillId="0" borderId="1" xfId="6" applyBorder="1" applyAlignment="1">
      <alignment horizontal="center" vertical="center"/>
    </xf>
    <xf numFmtId="0" fontId="8" fillId="0" borderId="0" xfId="0" applyFont="1" applyAlignment="1">
      <alignment vertical="center" wrapText="1"/>
    </xf>
    <xf numFmtId="14" fontId="0" fillId="0" borderId="0" xfId="0" applyNumberFormat="1" applyAlignment="1">
      <alignment vertical="center" wrapText="1"/>
    </xf>
    <xf numFmtId="26" fontId="0" fillId="0" borderId="0" xfId="0" applyNumberForma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8.webp"/><Relationship Id="rId8" Type="http://schemas.openxmlformats.org/officeDocument/2006/relationships/image" Target="media/image7.webp"/><Relationship Id="rId7" Type="http://schemas.openxmlformats.org/officeDocument/2006/relationships/image" Target="media/image6.webp"/><Relationship Id="rId6" Type="http://schemas.openxmlformats.org/officeDocument/2006/relationships/image" Target="media/image5.webp"/><Relationship Id="rId5" Type="http://schemas.openxmlformats.org/officeDocument/2006/relationships/image" Target="media/image4.webp"/><Relationship Id="rId4" Type="http://schemas.openxmlformats.org/officeDocument/2006/relationships/image" Target="media/image3.webp"/><Relationship Id="rId3" Type="http://schemas.openxmlformats.org/officeDocument/2006/relationships/image" Target="media/image2.webp"/><Relationship Id="rId2" Type="http://schemas.openxmlformats.org/officeDocument/2006/relationships/image" Target="NULL" TargetMode="External"/><Relationship Id="rId1" Type="http://schemas.openxmlformats.org/officeDocument/2006/relationships/image" Target="media/image1.webp"/></Relationships>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www.wps.cn/officeDocument/2020/cellImage" Target="cellimag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7</xdr:row>
      <xdr:rowOff>0</xdr:rowOff>
    </xdr:from>
    <xdr:to>
      <xdr:col>4</xdr:col>
      <xdr:colOff>533400</xdr:colOff>
      <xdr:row>7</xdr:row>
      <xdr:rowOff>0</xdr:rowOff>
    </xdr:to>
    <xdr:pic>
      <xdr:nvPicPr>
        <xdr:cNvPr id="3" name="图片 2"/>
        <xdr:cNvPicPr>
          <a:picLocks noChangeAspect="1"/>
        </xdr:cNvPicPr>
      </xdr:nvPicPr>
      <xdr:blipFill>
        <a:stretch>
          <a:fillRect/>
        </a:stretch>
      </xdr:blipFill>
      <xdr:spPr>
        <a:xfrm>
          <a:off x="2468880" y="4206240"/>
          <a:ext cx="533400" cy="0"/>
        </a:xfrm>
        <a:prstGeom prst="rect">
          <a:avLst/>
        </a:prstGeom>
        <a:noFill/>
        <a:ln>
          <a:noFill/>
        </a:ln>
      </xdr:spPr>
    </xdr:pic>
    <xdr:clientData/>
  </xdr:twoCellAnchor>
  <xdr:twoCellAnchor editAs="oneCell">
    <xdr:from>
      <xdr:col>4</xdr:col>
      <xdr:colOff>0</xdr:colOff>
      <xdr:row>12</xdr:row>
      <xdr:rowOff>0</xdr:rowOff>
    </xdr:from>
    <xdr:to>
      <xdr:col>4</xdr:col>
      <xdr:colOff>533400</xdr:colOff>
      <xdr:row>12</xdr:row>
      <xdr:rowOff>0</xdr:rowOff>
    </xdr:to>
    <xdr:pic>
      <xdr:nvPicPr>
        <xdr:cNvPr id="8" name="图片 7"/>
        <xdr:cNvPicPr>
          <a:picLocks noChangeAspect="1"/>
        </xdr:cNvPicPr>
      </xdr:nvPicPr>
      <xdr:blipFill>
        <a:stretch>
          <a:fillRect/>
        </a:stretch>
      </xdr:blipFill>
      <xdr:spPr>
        <a:xfrm>
          <a:off x="2468880" y="5120640"/>
          <a:ext cx="533400" cy="0"/>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xdr:row>
      <xdr:rowOff>0</xdr:rowOff>
    </xdr:from>
    <xdr:to>
      <xdr:col>2</xdr:col>
      <xdr:colOff>533400</xdr:colOff>
      <xdr:row>2</xdr:row>
      <xdr:rowOff>0</xdr:rowOff>
    </xdr:to>
    <xdr:pic>
      <xdr:nvPicPr>
        <xdr:cNvPr id="3" name="图片 2"/>
        <xdr:cNvPicPr>
          <a:picLocks noChangeAspect="1"/>
        </xdr:cNvPicPr>
      </xdr:nvPicPr>
      <xdr:blipFill>
        <a:stretch>
          <a:fillRect/>
        </a:stretch>
      </xdr:blipFill>
      <xdr:spPr>
        <a:xfrm>
          <a:off x="2626360" y="365760"/>
          <a:ext cx="533400" cy="0"/>
        </a:xfrm>
        <a:prstGeom prst="rect">
          <a:avLst/>
        </a:prstGeom>
        <a:noFill/>
        <a:ln>
          <a:noFill/>
        </a:ln>
      </xdr:spPr>
    </xdr:pic>
    <xdr:clientData/>
  </xdr:twoCellAnchor>
  <xdr:twoCellAnchor editAs="oneCell">
    <xdr:from>
      <xdr:col>3</xdr:col>
      <xdr:colOff>0</xdr:colOff>
      <xdr:row>2</xdr:row>
      <xdr:rowOff>0</xdr:rowOff>
    </xdr:from>
    <xdr:to>
      <xdr:col>3</xdr:col>
      <xdr:colOff>533400</xdr:colOff>
      <xdr:row>2</xdr:row>
      <xdr:rowOff>0</xdr:rowOff>
    </xdr:to>
    <xdr:pic>
      <xdr:nvPicPr>
        <xdr:cNvPr id="8" name="图片 7"/>
        <xdr:cNvPicPr>
          <a:picLocks noChangeAspect="1"/>
        </xdr:cNvPicPr>
      </xdr:nvPicPr>
      <xdr:blipFill>
        <a:stretch>
          <a:fillRect/>
        </a:stretch>
      </xdr:blipFill>
      <xdr:spPr>
        <a:xfrm>
          <a:off x="4658360" y="365760"/>
          <a:ext cx="533400" cy="0"/>
        </a:xfrm>
        <a:prstGeom prst="rect">
          <a:avLst/>
        </a:prstGeom>
        <a:noFill/>
        <a:ln>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starvpnapp.com/" TargetMode="External"/><Relationship Id="rId8" Type="http://schemas.openxmlformats.org/officeDocument/2006/relationships/hyperlink" Target="https://apkpure.net/stark-vpn-reloaded/istark.vpn.starkreloaded/downloading" TargetMode="External"/><Relationship Id="rId7" Type="http://schemas.openxmlformats.org/officeDocument/2006/relationships/hyperlink" Target="https://www2.unotelly.com/" TargetMode="External"/><Relationship Id="rId6" Type="http://schemas.openxmlformats.org/officeDocument/2006/relationships/hyperlink" Target="https://play.google.com/store/apps/details?id=istark.vpn.starkreloaded&amp;hl=en_US" TargetMode="External"/><Relationship Id="rId5" Type="http://schemas.openxmlformats.org/officeDocument/2006/relationships/hyperlink" Target="https://play.google.com/store/apps/details?id=free.vpn.unblock.proxy.vpnpro&amp;hl=en&amp;gl=US" TargetMode="External"/><Relationship Id="rId4" Type="http://schemas.openxmlformats.org/officeDocument/2006/relationships/hyperlink" Target="https://apkpure.net/slice-vpn-%E2%80%93-fast-simple-vpn/secure.slice.free.vpn/downloading" TargetMode="External"/><Relationship Id="rId3" Type="http://schemas.openxmlformats.org/officeDocument/2006/relationships/hyperlink" Target="https://play.google.com/store/apps/details?id=secure.slice.free.vpn&amp;hl=en_US" TargetMode="External"/><Relationship Id="rId22" Type="http://schemas.openxmlformats.org/officeDocument/2006/relationships/hyperlink" Target="https://play.google.com/store/apps/details?id=unlimited.fre" TargetMode="External"/><Relationship Id="rId21" Type="http://schemas.openxmlformats.org/officeDocument/2006/relationships/hyperlink" Target="https://play.google.com/store/apps/details?id=unlimited.free.vpn.unblock.proxy.supernet.vpn&amp;hl=en&amp;gl=US" TargetMode="External"/><Relationship Id="rId20" Type="http://schemas.openxmlformats.org/officeDocument/2006/relationships/hyperlink" Target="https://play.google.com/store/apps/details?id=com.jrzheng" TargetMode="External"/><Relationship Id="rId2" Type="http://schemas.openxmlformats.org/officeDocument/2006/relationships/hyperlink" Target="http://apkpure.net" TargetMode="External"/><Relationship Id="rId19" Type="http://schemas.openxmlformats.org/officeDocument/2006/relationships/hyperlink" Target="https://play.google.com/store/apps/details?id=com.jrzheng.supervpnfree&amp;hl=en&amp;gl=US" TargetMode="External"/><Relationship Id="rId18" Type="http://schemas.openxmlformats.org/officeDocument/2006/relationships/hyperlink" Target="https://play.google.com/store/apps/details?id=com.super.s" TargetMode="External"/><Relationship Id="rId17" Type="http://schemas.openxmlformats.org/officeDocument/2006/relationships/hyperlink" Target="https://www.quarkvpn.com/privacy.html" TargetMode="External"/><Relationship Id="rId16" Type="http://schemas.openxmlformats.org/officeDocument/2006/relationships/hyperlink" Target="https://play.google.com/store/apps/details?id=com.super.speed.vpn.master.proxy&amp;hl=en&amp;gl=US" TargetMode="External"/><Relationship Id="rId15" Type="http://schemas.openxmlformats.org/officeDocument/2006/relationships/hyperlink" Target="https://play.google.com/store/apps/details?id=org.strongswan.android" TargetMode="External"/><Relationship Id="rId14" Type="http://schemas.openxmlformats.org/officeDocument/2006/relationships/hyperlink" Target="https://apkpure.net/strongswan-vpn-client/org.strongswan.android/downloading" TargetMode="External"/><Relationship Id="rId13" Type="http://schemas.openxmlformats.org/officeDocument/2006/relationships/hyperlink" Target="https://www.strongswan.org/" TargetMode="External"/><Relationship Id="rId12" Type="http://schemas.openxmlformats.org/officeDocument/2006/relationships/hyperlink" Target="https://play.google.com/store/apps/details?id=com.dem.startvpn" TargetMode="External"/><Relationship Id="rId11" Type="http://schemas.openxmlformats.org/officeDocument/2006/relationships/hyperlink" Target="https://startvpnstorage.blob.core.windows.net/startvpnstoragecontainer/StartVPNSetup.exe" TargetMode="External"/><Relationship Id="rId10" Type="http://schemas.openxmlformats.org/officeDocument/2006/relationships/hyperlink" Target="https://web.uppersafe.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itemb.supernetobjects.com" TargetMode="External"/><Relationship Id="rId2" Type="http://schemas.openxmlformats.org/officeDocument/2006/relationships/hyperlink" Target="https://api.vpnstart.net/"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 Type="http://schemas.openxmlformats.org/officeDocument/2006/relationships/hyperlink" Target="https://www2.unotelly.com/" TargetMode="External"/><Relationship Id="rId3" Type="http://schemas.openxmlformats.org/officeDocument/2006/relationships/hyperlink" Target="https://web.uppersafe.com/" TargetMode="External"/><Relationship Id="rId2" Type="http://schemas.openxmlformats.org/officeDocument/2006/relationships/hyperlink" Target="https://www.strongswan.org/" TargetMode="External"/><Relationship Id="rId1" Type="http://schemas.openxmlformats.org/officeDocument/2006/relationships/hyperlink" Target="https://www.quarkvpn.com/privacy.html" TargetMode="External"/></Relationships>
</file>

<file path=xl/worksheets/_rels/sheet8.xml.rels><?xml version="1.0" encoding="UTF-8" standalone="yes"?>
<Relationships xmlns="http://schemas.openxmlformats.org/package/2006/relationships"><Relationship Id="rId9" Type="http://schemas.openxmlformats.org/officeDocument/2006/relationships/hyperlink" Target="https://web.uppersafe.com/" TargetMode="External"/><Relationship Id="rId8" Type="http://schemas.openxmlformats.org/officeDocument/2006/relationships/hyperlink" Target="https://www2.unotelly.com/" TargetMode="External"/><Relationship Id="rId7" Type="http://schemas.openxmlformats.org/officeDocument/2006/relationships/hyperlink" Target="https://play.google.com/store/apps/details?id=unlimited.fre" TargetMode="External"/><Relationship Id="rId6" Type="http://schemas.openxmlformats.org/officeDocument/2006/relationships/hyperlink" Target="https://play.google.com/store/apps/details?id=com.jrzheng" TargetMode="External"/><Relationship Id="rId5" Type="http://schemas.openxmlformats.org/officeDocument/2006/relationships/hyperlink" Target="https://play.google.com/store/apps/details?id=com.super.s" TargetMode="External"/><Relationship Id="rId4" Type="http://schemas.openxmlformats.org/officeDocument/2006/relationships/hyperlink" Target="https://apkpure.net/strongswan-vpn-client/org.strongswan.android/downloading" TargetMode="External"/><Relationship Id="rId3" Type="http://schemas.openxmlformats.org/officeDocument/2006/relationships/hyperlink" Target="https://apkpure.net/stark-vpn-reloaded/istark.vpn.starkreloaded/downloading" TargetMode="External"/><Relationship Id="rId2" Type="http://schemas.openxmlformats.org/officeDocument/2006/relationships/hyperlink" Target="https://apkpure.net/slice-vpn-%E2%80%93-fast-simple-vpn/secure.slice.free.vpn/downloading" TargetMode="External"/><Relationship Id="rId11" Type="http://schemas.openxmlformats.org/officeDocument/2006/relationships/hyperlink" Target="https://www.quarkvpn.com/privacy.html" TargetMode="External"/><Relationship Id="rId10" Type="http://schemas.openxmlformats.org/officeDocument/2006/relationships/hyperlink" Target="https://www.strongswan.org/" TargetMode="External"/><Relationship Id="rId1" Type="http://schemas.openxmlformats.org/officeDocument/2006/relationships/hyperlink" Target="https://jira.geedge.net/browse/OSS-3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6"/>
  <sheetViews>
    <sheetView workbookViewId="0">
      <selection activeCell="E1" sqref="E1:E2"/>
    </sheetView>
  </sheetViews>
  <sheetFormatPr defaultColWidth="9" defaultRowHeight="14.4"/>
  <cols>
    <col min="5" max="5" width="23.3333333333333" customWidth="1"/>
    <col min="12" max="12" width="27.1111111111111" customWidth="1"/>
    <col min="13" max="13" width="11.8888888888889"/>
    <col min="15" max="15" width="11.8888888888889" customWidth="1"/>
  </cols>
  <sheetData>
    <row r="1" ht="72" customHeight="1" spans="1:2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row>
    <row r="2" ht="43.2" spans="1:22">
      <c r="A2" s="2"/>
      <c r="B2" s="2"/>
      <c r="C2" s="2"/>
      <c r="D2" s="2"/>
      <c r="E2" s="2"/>
      <c r="F2" s="2"/>
      <c r="G2" s="2"/>
      <c r="H2" s="2"/>
      <c r="I2" s="2"/>
      <c r="J2" s="2"/>
      <c r="K2" s="2"/>
      <c r="L2" s="2"/>
      <c r="M2" s="2"/>
      <c r="N2" s="2" t="s">
        <v>22</v>
      </c>
      <c r="O2" s="2"/>
      <c r="P2" s="2"/>
      <c r="Q2" s="2"/>
      <c r="R2" s="2"/>
      <c r="S2" s="2"/>
      <c r="T2" s="2"/>
      <c r="U2" s="2"/>
      <c r="V2" s="2"/>
    </row>
    <row r="3" ht="43.2" spans="1:22">
      <c r="A3" s="3">
        <v>168</v>
      </c>
      <c r="B3" s="3" t="s">
        <v>23</v>
      </c>
      <c r="C3" s="3"/>
      <c r="D3" s="3" t="s">
        <v>24</v>
      </c>
      <c r="E3" t="str">
        <f>_xlfn.DISPIMG("ID_C9BA1FA231E64BD5B38AD3894416AEBF",1)</f>
        <v>=DISPIMG("ID_C9BA1FA231E64BD5B38AD3894416AEBF",1)</v>
      </c>
      <c r="F3" s="3" t="s">
        <v>25</v>
      </c>
      <c r="G3" s="3"/>
      <c r="H3" s="3" t="s">
        <v>26</v>
      </c>
      <c r="J3" s="42" t="s">
        <v>27</v>
      </c>
      <c r="L3" s="3" t="s">
        <v>25</v>
      </c>
      <c r="M3" s="43">
        <v>45417</v>
      </c>
      <c r="N3" s="3" t="s">
        <v>28</v>
      </c>
      <c r="O3" s="43">
        <v>45418</v>
      </c>
      <c r="P3" s="3" t="s">
        <v>28</v>
      </c>
      <c r="Q3" s="3" t="s">
        <v>29</v>
      </c>
      <c r="R3" s="3" t="s">
        <v>30</v>
      </c>
      <c r="S3" s="3" t="s">
        <v>31</v>
      </c>
      <c r="U3" s="3" t="s">
        <v>32</v>
      </c>
      <c r="V3" s="3"/>
    </row>
    <row r="4" ht="43.2" spans="1:22">
      <c r="A4" s="3"/>
      <c r="B4" s="3"/>
      <c r="C4" s="3"/>
      <c r="D4" s="3"/>
      <c r="E4"/>
      <c r="F4" s="3"/>
      <c r="G4" s="3"/>
      <c r="H4" s="3"/>
      <c r="I4"/>
      <c r="J4" s="42"/>
      <c r="K4"/>
      <c r="L4" s="3"/>
      <c r="M4" s="43"/>
      <c r="N4" s="3"/>
      <c r="O4" s="43">
        <v>45351</v>
      </c>
      <c r="P4" s="3" t="s">
        <v>33</v>
      </c>
      <c r="Q4" s="3"/>
      <c r="R4" s="3"/>
      <c r="S4" s="3"/>
      <c r="T4"/>
      <c r="U4" s="3"/>
      <c r="V4" s="3"/>
    </row>
    <row r="5" ht="43.2" spans="1:22">
      <c r="A5" s="3"/>
      <c r="B5" s="3"/>
      <c r="C5" s="3"/>
      <c r="D5" s="3"/>
      <c r="E5"/>
      <c r="F5" s="3"/>
      <c r="G5" s="3"/>
      <c r="H5" s="3"/>
      <c r="I5"/>
      <c r="J5" s="42"/>
      <c r="K5"/>
      <c r="L5" s="3"/>
      <c r="M5" s="43"/>
      <c r="N5" s="3"/>
      <c r="O5" s="43">
        <v>45351</v>
      </c>
      <c r="P5" s="3" t="s">
        <v>34</v>
      </c>
      <c r="Q5" s="3"/>
      <c r="R5" s="3"/>
      <c r="S5" s="3"/>
      <c r="T5"/>
      <c r="U5" s="3"/>
      <c r="V5" s="3"/>
    </row>
    <row r="6" ht="43.2" customHeight="1" spans="1:22">
      <c r="A6" s="3"/>
      <c r="B6" s="3"/>
      <c r="C6" s="3"/>
      <c r="D6" s="3"/>
      <c r="E6"/>
      <c r="F6" s="3"/>
      <c r="G6" s="3"/>
      <c r="H6" s="3"/>
      <c r="I6"/>
      <c r="J6" s="42"/>
      <c r="K6"/>
      <c r="L6" s="3"/>
      <c r="M6" s="43"/>
      <c r="N6" s="3"/>
      <c r="O6" s="43">
        <v>45347</v>
      </c>
      <c r="P6" s="3" t="s">
        <v>35</v>
      </c>
      <c r="Q6" s="3"/>
      <c r="R6" s="3"/>
      <c r="S6" s="3"/>
      <c r="T6"/>
      <c r="U6" s="3"/>
      <c r="V6" s="3"/>
    </row>
    <row r="7" ht="43.2" spans="1:22">
      <c r="A7" s="3"/>
      <c r="B7" s="3"/>
      <c r="C7" s="3"/>
      <c r="D7" s="3"/>
      <c r="E7"/>
      <c r="F7" s="3"/>
      <c r="G7" s="3"/>
      <c r="H7" s="3"/>
      <c r="I7"/>
      <c r="J7" s="42"/>
      <c r="K7"/>
      <c r="L7" s="3"/>
      <c r="M7" s="43"/>
      <c r="N7" s="3"/>
      <c r="O7" s="43">
        <v>45342</v>
      </c>
      <c r="P7" s="3" t="s">
        <v>36</v>
      </c>
      <c r="Q7" s="3"/>
      <c r="R7" s="3"/>
      <c r="S7" s="3"/>
      <c r="T7"/>
      <c r="U7" s="3"/>
      <c r="V7" s="3"/>
    </row>
    <row r="8" spans="1:22">
      <c r="A8" s="3">
        <v>171</v>
      </c>
      <c r="B8" s="3" t="s">
        <v>37</v>
      </c>
      <c r="C8" s="3"/>
      <c r="D8" s="3" t="s">
        <v>38</v>
      </c>
      <c r="E8" t="str">
        <f>_xlfn.DISPIMG("ID_5D704A3EC1264F00912808E44A24AB4C",1)</f>
        <v>=DISPIMG("ID_5D704A3EC1264F00912808E44A24AB4C",1)</v>
      </c>
      <c r="F8" s="3" t="s">
        <v>39</v>
      </c>
      <c r="G8" s="3"/>
      <c r="H8" s="3" t="s">
        <v>40</v>
      </c>
      <c r="J8" s="42" t="s">
        <v>41</v>
      </c>
      <c r="L8" s="3" t="s">
        <v>39</v>
      </c>
      <c r="M8" s="43">
        <v>45467</v>
      </c>
      <c r="N8" s="3" t="s">
        <v>42</v>
      </c>
      <c r="O8" s="43">
        <v>45471</v>
      </c>
      <c r="P8" s="3" t="s">
        <v>43</v>
      </c>
      <c r="Q8" s="3" t="s">
        <v>44</v>
      </c>
      <c r="R8" s="44">
        <v>8.99</v>
      </c>
      <c r="S8" s="3" t="s">
        <v>45</v>
      </c>
      <c r="U8" s="3" t="s">
        <v>32</v>
      </c>
      <c r="V8" s="3" t="s">
        <v>46</v>
      </c>
    </row>
    <row r="9" spans="1:22">
      <c r="A9" s="3"/>
      <c r="B9" s="3"/>
      <c r="C9" s="3"/>
      <c r="D9" s="3"/>
      <c r="E9"/>
      <c r="F9" s="3"/>
      <c r="G9" s="3"/>
      <c r="H9" s="3"/>
      <c r="I9"/>
      <c r="J9" s="42"/>
      <c r="K9"/>
      <c r="L9" s="3"/>
      <c r="M9" s="43"/>
      <c r="N9" s="3"/>
      <c r="O9" s="43">
        <v>45469</v>
      </c>
      <c r="P9" s="3" t="s">
        <v>47</v>
      </c>
      <c r="Q9" s="3"/>
      <c r="R9" s="44"/>
      <c r="S9" s="3"/>
      <c r="T9"/>
      <c r="U9" s="3"/>
      <c r="V9" s="3"/>
    </row>
    <row r="10" spans="1:22">
      <c r="A10" s="3"/>
      <c r="B10" s="3"/>
      <c r="C10" s="3"/>
      <c r="D10" s="3"/>
      <c r="E10"/>
      <c r="F10" s="3"/>
      <c r="G10" s="3"/>
      <c r="H10" s="3"/>
      <c r="I10"/>
      <c r="J10" s="42"/>
      <c r="K10"/>
      <c r="L10" s="3"/>
      <c r="M10" s="43"/>
      <c r="N10" s="3"/>
      <c r="O10" s="43">
        <v>45464</v>
      </c>
      <c r="P10" s="3" t="s">
        <v>42</v>
      </c>
      <c r="Q10" s="3"/>
      <c r="R10" s="44"/>
      <c r="S10" s="3"/>
      <c r="T10"/>
      <c r="U10" s="3"/>
      <c r="V10" s="3"/>
    </row>
    <row r="11" customHeight="1" spans="1:22">
      <c r="A11" s="3"/>
      <c r="B11" s="3"/>
      <c r="C11" s="3"/>
      <c r="D11" s="3"/>
      <c r="E11"/>
      <c r="F11" s="3"/>
      <c r="G11" s="3"/>
      <c r="H11" s="3"/>
      <c r="I11"/>
      <c r="J11" s="42"/>
      <c r="K11"/>
      <c r="L11" s="3"/>
      <c r="M11" s="43"/>
      <c r="N11" s="3"/>
      <c r="O11" s="43">
        <v>45462</v>
      </c>
      <c r="P11" s="3" t="s">
        <v>48</v>
      </c>
      <c r="Q11" s="3"/>
      <c r="R11" s="44"/>
      <c r="S11" s="3"/>
      <c r="T11"/>
      <c r="U11" s="3"/>
      <c r="V11" s="3"/>
    </row>
    <row r="12" spans="1:22">
      <c r="A12" s="3"/>
      <c r="B12" s="3"/>
      <c r="C12" s="3"/>
      <c r="D12" s="3"/>
      <c r="E12"/>
      <c r="F12" s="3"/>
      <c r="G12" s="3"/>
      <c r="H12" s="3"/>
      <c r="I12"/>
      <c r="J12" s="42"/>
      <c r="K12"/>
      <c r="L12" s="3"/>
      <c r="M12" s="43"/>
      <c r="N12" s="3"/>
      <c r="O12" s="43">
        <v>45428</v>
      </c>
      <c r="P12" s="3" t="s">
        <v>49</v>
      </c>
      <c r="Q12" s="3"/>
      <c r="R12" s="44"/>
      <c r="S12" s="3"/>
      <c r="T12"/>
      <c r="U12" s="3"/>
      <c r="V12" s="3"/>
    </row>
    <row r="13" spans="1:22">
      <c r="A13" s="3">
        <v>176</v>
      </c>
      <c r="B13" s="3" t="s">
        <v>50</v>
      </c>
      <c r="C13" s="3"/>
      <c r="D13" s="3" t="s">
        <v>51</v>
      </c>
      <c r="E13" t="str">
        <f>_xlfn.DISPIMG("ID_ABD9831EA7004BDB854E22ECBDF75BCC",1)</f>
        <v>=DISPIMG("ID_ABD9831EA7004BDB854E22ECBDF75BCC",1)</v>
      </c>
      <c r="F13" s="3" t="s">
        <v>52</v>
      </c>
      <c r="G13" s="3" t="s">
        <v>53</v>
      </c>
      <c r="H13" s="3" t="s">
        <v>54</v>
      </c>
      <c r="J13" s="42" t="s">
        <v>27</v>
      </c>
      <c r="L13" s="3" t="s">
        <v>52</v>
      </c>
      <c r="M13" s="43">
        <v>45429</v>
      </c>
      <c r="N13" s="3">
        <v>5.5</v>
      </c>
      <c r="O13" s="43">
        <v>45192</v>
      </c>
      <c r="P13" s="3">
        <v>5.5</v>
      </c>
      <c r="Q13" s="3" t="s">
        <v>29</v>
      </c>
      <c r="R13" s="3" t="s">
        <v>30</v>
      </c>
      <c r="S13" s="3" t="s">
        <v>55</v>
      </c>
      <c r="U13" s="3" t="s">
        <v>32</v>
      </c>
      <c r="V13" s="3"/>
    </row>
    <row r="14" spans="1:22">
      <c r="A14" s="3"/>
      <c r="B14" s="3"/>
      <c r="C14" s="3"/>
      <c r="D14" s="3"/>
      <c r="E14"/>
      <c r="F14" s="3"/>
      <c r="G14" s="3"/>
      <c r="H14" s="3"/>
      <c r="I14"/>
      <c r="J14" s="42"/>
      <c r="K14"/>
      <c r="L14" s="3"/>
      <c r="M14" s="43"/>
      <c r="N14" s="3"/>
      <c r="O14" s="43">
        <v>45192</v>
      </c>
      <c r="P14" s="3">
        <v>5.4</v>
      </c>
      <c r="Q14" s="3"/>
      <c r="R14" s="3"/>
      <c r="S14" s="3"/>
      <c r="T14"/>
      <c r="U14" s="3"/>
      <c r="V14" s="3"/>
    </row>
    <row r="15" spans="1:22">
      <c r="A15" s="3"/>
      <c r="B15" s="3"/>
      <c r="C15" s="3"/>
      <c r="D15" s="3"/>
      <c r="E15"/>
      <c r="F15" s="3"/>
      <c r="G15" s="3"/>
      <c r="H15" s="3"/>
      <c r="I15"/>
      <c r="J15" s="42"/>
      <c r="K15"/>
      <c r="L15" s="3"/>
      <c r="M15" s="43"/>
      <c r="N15" s="3"/>
      <c r="O15" s="43">
        <v>45189</v>
      </c>
      <c r="P15" s="3">
        <v>5.3</v>
      </c>
      <c r="Q15" s="3"/>
      <c r="R15" s="3"/>
      <c r="S15" s="3"/>
      <c r="T15"/>
      <c r="U15" s="3"/>
      <c r="V15" s="3"/>
    </row>
    <row r="16" customHeight="1" spans="1:22">
      <c r="A16" s="3"/>
      <c r="B16" s="3"/>
      <c r="C16" s="3"/>
      <c r="D16" s="3"/>
      <c r="E16"/>
      <c r="F16" s="3"/>
      <c r="G16" s="3"/>
      <c r="H16" s="3"/>
      <c r="I16"/>
      <c r="J16" s="42"/>
      <c r="K16"/>
      <c r="L16" s="3"/>
      <c r="M16" s="43"/>
      <c r="N16" s="3"/>
      <c r="O16" s="43">
        <v>45188</v>
      </c>
      <c r="P16" s="3">
        <v>5.2</v>
      </c>
      <c r="Q16" s="3"/>
      <c r="R16" s="3"/>
      <c r="S16" s="3"/>
      <c r="T16"/>
      <c r="U16" s="3"/>
      <c r="V16" s="3"/>
    </row>
    <row r="17" spans="1:22">
      <c r="A17" s="3"/>
      <c r="B17" s="3"/>
      <c r="C17" s="3"/>
      <c r="D17" s="3"/>
      <c r="E17"/>
      <c r="F17" s="3"/>
      <c r="G17" s="3"/>
      <c r="H17" s="3"/>
      <c r="I17"/>
      <c r="J17" s="42"/>
      <c r="K17"/>
      <c r="L17" s="3"/>
      <c r="M17" s="43"/>
      <c r="N17" s="3"/>
      <c r="O17" s="43">
        <v>45055</v>
      </c>
      <c r="P17" s="3">
        <v>5.1</v>
      </c>
      <c r="Q17" s="3"/>
      <c r="R17" s="3"/>
      <c r="S17" s="3"/>
      <c r="T17"/>
      <c r="U17" s="3"/>
      <c r="V17" s="3"/>
    </row>
    <row r="18" spans="1:22">
      <c r="A18" s="3">
        <v>177</v>
      </c>
      <c r="B18" s="3" t="s">
        <v>50</v>
      </c>
      <c r="C18" s="3"/>
      <c r="D18" s="3" t="s">
        <v>56</v>
      </c>
      <c r="E18" t="str">
        <f>_xlfn.DISPIMG("ID_0C372446CC534A0587882C22D17E0245",1)</f>
        <v>=DISPIMG("ID_0C372446CC534A0587882C22D17E0245",1)</v>
      </c>
      <c r="F18" s="3" t="s">
        <v>57</v>
      </c>
      <c r="G18" s="3" t="s">
        <v>58</v>
      </c>
      <c r="H18" s="3" t="s">
        <v>59</v>
      </c>
      <c r="J18" s="42" t="s">
        <v>60</v>
      </c>
      <c r="K18" s="3" t="s">
        <v>61</v>
      </c>
      <c r="L18" s="3" t="s">
        <v>62</v>
      </c>
      <c r="M18" s="43">
        <v>45310</v>
      </c>
      <c r="N18" s="3" t="s">
        <v>63</v>
      </c>
      <c r="O18" s="43">
        <v>45315</v>
      </c>
      <c r="P18" s="3" t="s">
        <v>63</v>
      </c>
      <c r="Q18" s="3" t="s">
        <v>44</v>
      </c>
      <c r="R18" s="44">
        <v>7.99</v>
      </c>
      <c r="S18" s="3" t="s">
        <v>64</v>
      </c>
      <c r="U18" s="3" t="s">
        <v>32</v>
      </c>
      <c r="V18" s="3"/>
    </row>
    <row r="19" spans="1:22">
      <c r="A19" s="3"/>
      <c r="B19" s="3"/>
      <c r="C19" s="3"/>
      <c r="D19" s="3"/>
      <c r="E19"/>
      <c r="F19" s="3"/>
      <c r="G19" s="3"/>
      <c r="H19" s="3"/>
      <c r="I19"/>
      <c r="J19" s="42"/>
      <c r="K19" s="3"/>
      <c r="L19" s="3"/>
      <c r="M19" s="43"/>
      <c r="N19" s="3"/>
      <c r="O19" s="43">
        <v>45261</v>
      </c>
      <c r="P19" s="3" t="s">
        <v>65</v>
      </c>
      <c r="Q19" s="3"/>
      <c r="R19" s="44"/>
      <c r="S19" s="3"/>
      <c r="T19"/>
      <c r="U19" s="3"/>
      <c r="V19" s="3"/>
    </row>
    <row r="20" customHeight="1" spans="1:22">
      <c r="A20" s="3"/>
      <c r="B20" s="3"/>
      <c r="C20" s="3"/>
      <c r="D20" s="3"/>
      <c r="E20"/>
      <c r="F20" s="3"/>
      <c r="G20" s="3"/>
      <c r="H20" s="3"/>
      <c r="I20"/>
      <c r="J20" s="42"/>
      <c r="K20" s="3"/>
      <c r="L20" s="3"/>
      <c r="M20" s="43"/>
      <c r="N20" s="3"/>
      <c r="O20" s="43">
        <v>45203</v>
      </c>
      <c r="P20" s="3" t="s">
        <v>66</v>
      </c>
      <c r="Q20" s="3"/>
      <c r="R20" s="44"/>
      <c r="S20" s="3"/>
      <c r="T20"/>
      <c r="U20" s="3"/>
      <c r="V20" s="3"/>
    </row>
    <row r="21" spans="1:22">
      <c r="A21" s="3"/>
      <c r="B21" s="3"/>
      <c r="C21" s="3"/>
      <c r="D21" s="3"/>
      <c r="E21"/>
      <c r="F21" s="3"/>
      <c r="G21" s="3"/>
      <c r="H21" s="3"/>
      <c r="I21"/>
      <c r="J21" s="42"/>
      <c r="K21" s="3"/>
      <c r="L21" s="3"/>
      <c r="M21" s="43"/>
      <c r="N21" s="3"/>
      <c r="O21" s="43">
        <v>45107</v>
      </c>
      <c r="P21" s="3" t="s">
        <v>67</v>
      </c>
      <c r="Q21" s="3"/>
      <c r="R21" s="44"/>
      <c r="S21" s="3"/>
      <c r="T21"/>
      <c r="U21" s="3"/>
      <c r="V21" s="3"/>
    </row>
    <row r="22" spans="1:22">
      <c r="A22" s="3">
        <v>179</v>
      </c>
      <c r="B22" s="3" t="s">
        <v>50</v>
      </c>
      <c r="C22" s="3"/>
      <c r="D22" s="3" t="s">
        <v>68</v>
      </c>
      <c r="E22" t="str">
        <f>_xlfn.DISPIMG("ID_28341A9BF245440FA37CE35E8DBD2234",1)</f>
        <v>=DISPIMG("ID_28341A9BF245440FA37CE35E8DBD2234",1)</v>
      </c>
      <c r="F22" s="3" t="s">
        <v>69</v>
      </c>
      <c r="G22" s="3" t="s">
        <v>69</v>
      </c>
      <c r="H22" s="3" t="s">
        <v>70</v>
      </c>
      <c r="J22" s="42" t="s">
        <v>71</v>
      </c>
      <c r="L22" s="3" t="s">
        <v>72</v>
      </c>
      <c r="M22" s="43">
        <v>45348</v>
      </c>
      <c r="N22" s="3" t="s">
        <v>73</v>
      </c>
      <c r="O22" s="43">
        <v>45348</v>
      </c>
      <c r="P22" s="3" t="s">
        <v>73</v>
      </c>
      <c r="Q22" s="3" t="s">
        <v>29</v>
      </c>
      <c r="R22" s="3" t="s">
        <v>30</v>
      </c>
      <c r="S22" s="3" t="s">
        <v>74</v>
      </c>
      <c r="U22" s="3" t="s">
        <v>32</v>
      </c>
      <c r="V22" s="3"/>
    </row>
    <row r="23" spans="1:22">
      <c r="A23" s="3"/>
      <c r="B23" s="3"/>
      <c r="C23" s="3"/>
      <c r="D23" s="3"/>
      <c r="E23"/>
      <c r="F23" s="3"/>
      <c r="G23" s="3"/>
      <c r="H23" s="3"/>
      <c r="I23"/>
      <c r="J23" s="42"/>
      <c r="K23"/>
      <c r="L23" s="3"/>
      <c r="M23" s="43"/>
      <c r="N23" s="3"/>
      <c r="O23" s="43">
        <v>45345</v>
      </c>
      <c r="P23" s="3" t="s">
        <v>75</v>
      </c>
      <c r="Q23" s="3"/>
      <c r="R23" s="3"/>
      <c r="S23" s="3"/>
      <c r="T23"/>
      <c r="U23" s="3"/>
      <c r="V23" s="3"/>
    </row>
    <row r="24" spans="1:22">
      <c r="A24" s="3"/>
      <c r="B24" s="3"/>
      <c r="C24" s="3"/>
      <c r="D24" s="3"/>
      <c r="E24"/>
      <c r="F24" s="3"/>
      <c r="G24" s="3"/>
      <c r="H24" s="3"/>
      <c r="I24"/>
      <c r="J24" s="42"/>
      <c r="K24"/>
      <c r="L24" s="3"/>
      <c r="M24" s="43"/>
      <c r="N24" s="3"/>
      <c r="O24" s="43">
        <v>45288</v>
      </c>
      <c r="P24" s="3" t="s">
        <v>76</v>
      </c>
      <c r="Q24" s="3"/>
      <c r="R24" s="3"/>
      <c r="S24" s="3"/>
      <c r="T24"/>
      <c r="U24" s="3"/>
      <c r="V24" s="3"/>
    </row>
    <row r="25" customHeight="1" spans="1:22">
      <c r="A25" s="3"/>
      <c r="B25" s="3"/>
      <c r="C25" s="3"/>
      <c r="D25" s="3"/>
      <c r="E25"/>
      <c r="F25" s="3"/>
      <c r="G25" s="3"/>
      <c r="H25" s="3"/>
      <c r="I25"/>
      <c r="J25" s="42"/>
      <c r="K25"/>
      <c r="L25" s="3"/>
      <c r="M25" s="43"/>
      <c r="N25" s="3"/>
      <c r="O25" s="43">
        <v>44975</v>
      </c>
      <c r="P25" s="3" t="s">
        <v>77</v>
      </c>
      <c r="Q25" s="3"/>
      <c r="R25" s="3"/>
      <c r="S25" s="3"/>
      <c r="T25"/>
      <c r="U25" s="3"/>
      <c r="V25" s="3"/>
    </row>
    <row r="26" spans="1:22">
      <c r="A26" s="3"/>
      <c r="B26" s="3"/>
      <c r="C26" s="3"/>
      <c r="D26" s="3"/>
      <c r="E26"/>
      <c r="F26" s="3"/>
      <c r="G26" s="3"/>
      <c r="H26" s="3"/>
      <c r="I26"/>
      <c r="J26" s="42"/>
      <c r="K26"/>
      <c r="L26" s="3"/>
      <c r="M26" s="43"/>
      <c r="N26" s="3"/>
      <c r="O26" s="43">
        <v>44973</v>
      </c>
      <c r="P26" s="3" t="s">
        <v>78</v>
      </c>
      <c r="Q26" s="3"/>
      <c r="R26" s="3"/>
      <c r="S26" s="3"/>
      <c r="T26"/>
      <c r="U26" s="3"/>
      <c r="V26" s="3"/>
    </row>
    <row r="27" spans="1:22">
      <c r="A27" s="3">
        <v>181</v>
      </c>
      <c r="B27" s="3" t="s">
        <v>23</v>
      </c>
      <c r="C27" s="3"/>
      <c r="D27" s="3" t="s">
        <v>79</v>
      </c>
      <c r="E27" t="str">
        <f>_xlfn.DISPIMG("ID_4FC2A303B5754C9090A6408B6D38256B",1)</f>
        <v>=DISPIMG("ID_4FC2A303B5754C9090A6408B6D38256B",1)</v>
      </c>
      <c r="F27" s="3" t="s">
        <v>80</v>
      </c>
      <c r="G27" s="3" t="s">
        <v>81</v>
      </c>
      <c r="H27" s="3" t="s">
        <v>82</v>
      </c>
      <c r="J27" s="42" t="s">
        <v>27</v>
      </c>
      <c r="L27" s="3" t="s">
        <v>80</v>
      </c>
      <c r="M27" s="43">
        <v>45442</v>
      </c>
      <c r="N27" s="3" t="s">
        <v>83</v>
      </c>
      <c r="O27" s="43">
        <v>45443</v>
      </c>
      <c r="P27" s="3" t="s">
        <v>83</v>
      </c>
      <c r="Q27" s="3" t="s">
        <v>44</v>
      </c>
      <c r="R27" s="44">
        <v>1.99</v>
      </c>
      <c r="S27" s="3" t="s">
        <v>31</v>
      </c>
      <c r="U27" s="3" t="s">
        <v>32</v>
      </c>
      <c r="V27" s="3"/>
    </row>
    <row r="28" spans="1:22">
      <c r="A28" s="3"/>
      <c r="B28" s="3"/>
      <c r="C28" s="3"/>
      <c r="D28" s="3"/>
      <c r="E28"/>
      <c r="F28" s="3"/>
      <c r="G28" s="3"/>
      <c r="H28" s="3"/>
      <c r="I28"/>
      <c r="J28" s="42"/>
      <c r="K28"/>
      <c r="L28" s="3"/>
      <c r="M28" s="43"/>
      <c r="N28" s="3"/>
      <c r="O28" s="43">
        <v>45442</v>
      </c>
      <c r="P28" s="3" t="s">
        <v>84</v>
      </c>
      <c r="Q28" s="3"/>
      <c r="R28" s="44"/>
      <c r="S28" s="3"/>
      <c r="T28"/>
      <c r="U28" s="3"/>
      <c r="V28" s="3"/>
    </row>
    <row r="29" spans="1:22">
      <c r="A29" s="3"/>
      <c r="B29" s="3"/>
      <c r="C29" s="3"/>
      <c r="D29" s="3"/>
      <c r="E29"/>
      <c r="F29" s="3"/>
      <c r="G29" s="3"/>
      <c r="H29" s="3"/>
      <c r="I29"/>
      <c r="J29" s="42"/>
      <c r="K29"/>
      <c r="L29" s="3"/>
      <c r="M29" s="43"/>
      <c r="N29" s="3"/>
      <c r="O29" s="43">
        <v>45240</v>
      </c>
      <c r="P29" s="3" t="s">
        <v>85</v>
      </c>
      <c r="Q29" s="3"/>
      <c r="R29" s="44"/>
      <c r="S29" s="3"/>
      <c r="T29"/>
      <c r="U29" s="3"/>
      <c r="V29" s="3"/>
    </row>
    <row r="30" customHeight="1" spans="1:22">
      <c r="A30" s="3"/>
      <c r="B30" s="3"/>
      <c r="C30" s="3"/>
      <c r="D30" s="3"/>
      <c r="E30"/>
      <c r="F30" s="3"/>
      <c r="G30" s="3"/>
      <c r="H30" s="3"/>
      <c r="I30"/>
      <c r="J30" s="42"/>
      <c r="K30"/>
      <c r="L30" s="3"/>
      <c r="M30" s="43"/>
      <c r="N30" s="3"/>
      <c r="O30" s="43">
        <v>44932</v>
      </c>
      <c r="P30" s="3" t="s">
        <v>86</v>
      </c>
      <c r="Q30" s="3"/>
      <c r="R30" s="44"/>
      <c r="S30" s="3"/>
      <c r="T30"/>
      <c r="U30" s="3"/>
      <c r="V30" s="3"/>
    </row>
    <row r="31" spans="1:22">
      <c r="A31" s="3"/>
      <c r="B31" s="3"/>
      <c r="C31" s="3"/>
      <c r="D31" s="3"/>
      <c r="E31"/>
      <c r="F31" s="3"/>
      <c r="G31" s="3"/>
      <c r="H31" s="3"/>
      <c r="I31"/>
      <c r="J31" s="42"/>
      <c r="K31"/>
      <c r="L31" s="3"/>
      <c r="M31" s="43"/>
      <c r="N31" s="3"/>
      <c r="O31" s="43">
        <v>44901</v>
      </c>
      <c r="P31" s="3" t="s">
        <v>87</v>
      </c>
      <c r="Q31" s="3"/>
      <c r="R31" s="44"/>
      <c r="S31" s="3"/>
      <c r="T31"/>
      <c r="U31" s="3"/>
      <c r="V31" s="3"/>
    </row>
    <row r="32" spans="1:22">
      <c r="A32" s="3">
        <v>182</v>
      </c>
      <c r="B32" s="3" t="s">
        <v>23</v>
      </c>
      <c r="C32" s="3"/>
      <c r="D32" s="3" t="s">
        <v>88</v>
      </c>
      <c r="E32" t="str">
        <f>_xlfn.DISPIMG("ID_C3B4F14019B14EE0BD81181E5BCCA3A1",1)</f>
        <v>=DISPIMG("ID_C3B4F14019B14EE0BD81181E5BCCA3A1",1)</v>
      </c>
      <c r="F32" s="3" t="s">
        <v>89</v>
      </c>
      <c r="G32" s="3"/>
      <c r="H32" s="3" t="s">
        <v>90</v>
      </c>
      <c r="J32" s="42" t="s">
        <v>27</v>
      </c>
      <c r="L32" s="3" t="s">
        <v>89</v>
      </c>
      <c r="M32" s="43">
        <v>45381</v>
      </c>
      <c r="N32" s="3" t="s">
        <v>91</v>
      </c>
      <c r="O32" s="43">
        <v>45382</v>
      </c>
      <c r="P32" s="3" t="s">
        <v>91</v>
      </c>
      <c r="Q32" s="3" t="s">
        <v>44</v>
      </c>
      <c r="R32" s="44">
        <v>2.99</v>
      </c>
      <c r="S32" s="3" t="s">
        <v>92</v>
      </c>
      <c r="U32" s="3" t="s">
        <v>32</v>
      </c>
      <c r="V32" s="3"/>
    </row>
    <row r="33" spans="1:22">
      <c r="A33" s="3"/>
      <c r="B33" s="3"/>
      <c r="C33" s="3"/>
      <c r="D33" s="3"/>
      <c r="E33"/>
      <c r="F33" s="3"/>
      <c r="G33" s="3"/>
      <c r="H33" s="3"/>
      <c r="I33"/>
      <c r="J33" s="42"/>
      <c r="K33"/>
      <c r="L33" s="3"/>
      <c r="M33" s="43"/>
      <c r="N33" s="3"/>
      <c r="O33" s="43">
        <v>45373</v>
      </c>
      <c r="P33" s="3" t="s">
        <v>93</v>
      </c>
      <c r="Q33" s="3"/>
      <c r="R33" s="44"/>
      <c r="S33" s="3"/>
      <c r="T33"/>
      <c r="U33" s="3"/>
      <c r="V33" s="3"/>
    </row>
    <row r="34" spans="1:22">
      <c r="A34" s="3"/>
      <c r="B34" s="3"/>
      <c r="C34" s="3"/>
      <c r="D34" s="3"/>
      <c r="E34"/>
      <c r="F34" s="3"/>
      <c r="G34" s="3"/>
      <c r="H34" s="3"/>
      <c r="I34"/>
      <c r="J34" s="42"/>
      <c r="K34"/>
      <c r="L34" s="3"/>
      <c r="M34" s="43"/>
      <c r="N34" s="3"/>
      <c r="O34" s="43">
        <v>45341</v>
      </c>
      <c r="P34" s="3" t="s">
        <v>94</v>
      </c>
      <c r="Q34" s="3"/>
      <c r="R34" s="44"/>
      <c r="S34" s="3"/>
      <c r="T34"/>
      <c r="U34" s="3"/>
      <c r="V34" s="3"/>
    </row>
    <row r="35" customHeight="1" spans="1:22">
      <c r="A35" s="3"/>
      <c r="B35" s="3"/>
      <c r="C35" s="3"/>
      <c r="D35" s="3"/>
      <c r="E35"/>
      <c r="F35" s="3"/>
      <c r="G35" s="3"/>
      <c r="H35" s="3"/>
      <c r="I35"/>
      <c r="J35" s="42"/>
      <c r="K35"/>
      <c r="L35" s="3"/>
      <c r="M35" s="43"/>
      <c r="N35" s="3"/>
      <c r="O35" s="43">
        <v>45320</v>
      </c>
      <c r="P35" s="3" t="s">
        <v>95</v>
      </c>
      <c r="Q35" s="3"/>
      <c r="R35" s="44"/>
      <c r="S35" s="3"/>
      <c r="T35"/>
      <c r="U35" s="3"/>
      <c r="V35" s="3"/>
    </row>
    <row r="36" spans="1:22">
      <c r="A36" s="3"/>
      <c r="B36" s="3"/>
      <c r="C36" s="3"/>
      <c r="D36" s="3"/>
      <c r="E36"/>
      <c r="F36" s="3"/>
      <c r="G36" s="3"/>
      <c r="H36" s="3"/>
      <c r="I36"/>
      <c r="J36" s="42"/>
      <c r="K36"/>
      <c r="L36" s="3"/>
      <c r="M36" s="43"/>
      <c r="N36" s="3"/>
      <c r="O36" s="43">
        <v>45318</v>
      </c>
      <c r="P36" s="3" t="s">
        <v>96</v>
      </c>
      <c r="Q36" s="3"/>
      <c r="R36" s="44"/>
      <c r="S36" s="3"/>
      <c r="T36"/>
      <c r="U36" s="3"/>
      <c r="V36" s="3"/>
    </row>
    <row r="37" spans="1:22">
      <c r="A37" s="3">
        <v>183</v>
      </c>
      <c r="B37" s="3" t="s">
        <v>23</v>
      </c>
      <c r="C37" s="3"/>
      <c r="D37" s="3" t="s">
        <v>88</v>
      </c>
      <c r="E37" t="str">
        <f>_xlfn.DISPIMG("ID_55C42FEB730C47A9A6682D9A5CF6BF0D",1)</f>
        <v>=DISPIMG("ID_55C42FEB730C47A9A6682D9A5CF6BF0D",1)</v>
      </c>
      <c r="F37" s="3" t="s">
        <v>89</v>
      </c>
      <c r="G37" s="3"/>
      <c r="H37" s="3" t="s">
        <v>90</v>
      </c>
      <c r="J37" s="42" t="s">
        <v>27</v>
      </c>
      <c r="L37" s="3" t="s">
        <v>89</v>
      </c>
      <c r="M37" s="43">
        <v>45381</v>
      </c>
      <c r="N37" s="3" t="s">
        <v>91</v>
      </c>
      <c r="O37" s="43">
        <v>45382</v>
      </c>
      <c r="P37" s="3" t="s">
        <v>91</v>
      </c>
      <c r="Q37" s="3" t="s">
        <v>44</v>
      </c>
      <c r="R37" s="44">
        <v>2.99</v>
      </c>
      <c r="S37" s="3" t="s">
        <v>92</v>
      </c>
      <c r="U37" s="3" t="s">
        <v>32</v>
      </c>
      <c r="V37" s="3"/>
    </row>
    <row r="38" spans="1:22">
      <c r="A38" s="3"/>
      <c r="B38" s="3"/>
      <c r="C38" s="3"/>
      <c r="D38" s="3"/>
      <c r="E38"/>
      <c r="F38" s="3"/>
      <c r="G38" s="3"/>
      <c r="H38" s="3"/>
      <c r="I38"/>
      <c r="J38" s="42"/>
      <c r="K38"/>
      <c r="L38" s="3"/>
      <c r="M38" s="43"/>
      <c r="N38" s="3"/>
      <c r="O38" s="43">
        <v>45373</v>
      </c>
      <c r="P38" s="3" t="s">
        <v>93</v>
      </c>
      <c r="Q38" s="3"/>
      <c r="R38" s="44"/>
      <c r="S38" s="3"/>
      <c r="T38"/>
      <c r="U38" s="3"/>
      <c r="V38" s="3"/>
    </row>
    <row r="39" spans="1:22">
      <c r="A39" s="3"/>
      <c r="B39" s="3"/>
      <c r="C39" s="3"/>
      <c r="D39" s="3"/>
      <c r="E39"/>
      <c r="F39" s="3"/>
      <c r="G39" s="3"/>
      <c r="H39" s="3"/>
      <c r="I39"/>
      <c r="J39" s="42"/>
      <c r="K39"/>
      <c r="L39" s="3"/>
      <c r="M39" s="43"/>
      <c r="N39" s="3"/>
      <c r="O39" s="43">
        <v>45341</v>
      </c>
      <c r="P39" s="3" t="s">
        <v>94</v>
      </c>
      <c r="Q39" s="3"/>
      <c r="R39" s="44"/>
      <c r="S39" s="3"/>
      <c r="T39"/>
      <c r="U39" s="3"/>
      <c r="V39" s="3"/>
    </row>
    <row r="40" customHeight="1" spans="1:22">
      <c r="A40" s="3"/>
      <c r="B40" s="3"/>
      <c r="C40" s="3"/>
      <c r="D40" s="3"/>
      <c r="E40"/>
      <c r="F40" s="3"/>
      <c r="G40" s="3"/>
      <c r="H40" s="3"/>
      <c r="I40"/>
      <c r="J40" s="42"/>
      <c r="K40"/>
      <c r="L40" s="3"/>
      <c r="M40" s="43"/>
      <c r="N40" s="3"/>
      <c r="O40" s="43">
        <v>45320</v>
      </c>
      <c r="P40" s="3" t="s">
        <v>95</v>
      </c>
      <c r="Q40" s="3"/>
      <c r="R40" s="44"/>
      <c r="S40" s="3"/>
      <c r="T40"/>
      <c r="U40" s="3"/>
      <c r="V40" s="3"/>
    </row>
    <row r="41" spans="1:22">
      <c r="A41" s="3"/>
      <c r="B41" s="3"/>
      <c r="C41" s="3"/>
      <c r="D41" s="3"/>
      <c r="E41"/>
      <c r="F41" s="3"/>
      <c r="G41" s="3"/>
      <c r="H41" s="3"/>
      <c r="I41"/>
      <c r="J41" s="42"/>
      <c r="K41"/>
      <c r="L41" s="3"/>
      <c r="M41" s="43"/>
      <c r="N41" s="3"/>
      <c r="O41" s="43">
        <v>45318</v>
      </c>
      <c r="P41" s="3" t="s">
        <v>96</v>
      </c>
      <c r="Q41" s="3"/>
      <c r="R41" s="44"/>
      <c r="S41" s="3"/>
      <c r="T41"/>
      <c r="U41" s="3"/>
      <c r="V41" s="3"/>
    </row>
    <row r="42" spans="1:22">
      <c r="A42" s="3">
        <v>185</v>
      </c>
      <c r="B42" s="3" t="s">
        <v>50</v>
      </c>
      <c r="C42" s="3"/>
      <c r="D42" s="3" t="s">
        <v>97</v>
      </c>
      <c r="E42" t="str">
        <f>_xlfn.DISPIMG("ID_6216F28F2F01400E92274C3E67661ABD",1)</f>
        <v>=DISPIMG("ID_6216F28F2F01400E92274C3E67661ABD",1)</v>
      </c>
      <c r="F42" s="3" t="s">
        <v>98</v>
      </c>
      <c r="G42" s="3"/>
      <c r="H42" s="3" t="s">
        <v>99</v>
      </c>
      <c r="J42" s="42" t="s">
        <v>27</v>
      </c>
      <c r="L42" s="3" t="s">
        <v>98</v>
      </c>
      <c r="M42" s="43">
        <v>45272</v>
      </c>
      <c r="N42" s="3" t="s">
        <v>100</v>
      </c>
      <c r="O42" s="43">
        <v>45271</v>
      </c>
      <c r="P42" s="3" t="s">
        <v>100</v>
      </c>
      <c r="Q42" s="3" t="s">
        <v>29</v>
      </c>
      <c r="R42" s="3" t="s">
        <v>30</v>
      </c>
      <c r="S42" s="3" t="s">
        <v>31</v>
      </c>
      <c r="U42" s="3" t="s">
        <v>32</v>
      </c>
      <c r="V42" s="3"/>
    </row>
    <row r="43" spans="1:22">
      <c r="A43" s="3"/>
      <c r="B43" s="3"/>
      <c r="C43" s="3"/>
      <c r="D43" s="3"/>
      <c r="E43"/>
      <c r="F43" s="3"/>
      <c r="G43" s="3"/>
      <c r="H43" s="3"/>
      <c r="I43"/>
      <c r="J43" s="42"/>
      <c r="K43"/>
      <c r="L43" s="3"/>
      <c r="M43" s="43"/>
      <c r="N43" s="3"/>
      <c r="O43" s="43">
        <v>45154</v>
      </c>
      <c r="P43" s="3" t="s">
        <v>101</v>
      </c>
      <c r="Q43" s="3"/>
      <c r="R43" s="3"/>
      <c r="S43" s="3"/>
      <c r="T43"/>
      <c r="U43" s="3"/>
      <c r="V43" s="3"/>
    </row>
    <row r="44" spans="1:22">
      <c r="A44" s="3"/>
      <c r="B44" s="3"/>
      <c r="C44" s="3"/>
      <c r="D44" s="3"/>
      <c r="E44"/>
      <c r="F44" s="3"/>
      <c r="G44" s="3"/>
      <c r="H44" s="3"/>
      <c r="I44"/>
      <c r="J44" s="42"/>
      <c r="K44"/>
      <c r="L44" s="3"/>
      <c r="M44" s="43"/>
      <c r="N44" s="3"/>
      <c r="O44" s="43">
        <v>45151</v>
      </c>
      <c r="P44" s="3" t="s">
        <v>102</v>
      </c>
      <c r="Q44" s="3"/>
      <c r="R44" s="3"/>
      <c r="S44" s="3"/>
      <c r="T44"/>
      <c r="U44" s="3"/>
      <c r="V44" s="3"/>
    </row>
    <row r="45" spans="1:22">
      <c r="A45" s="3"/>
      <c r="B45" s="3"/>
      <c r="C45" s="3"/>
      <c r="D45" s="3"/>
      <c r="E45"/>
      <c r="F45" s="3"/>
      <c r="G45" s="3"/>
      <c r="H45" s="3"/>
      <c r="I45"/>
      <c r="J45" s="42"/>
      <c r="K45"/>
      <c r="L45" s="3"/>
      <c r="M45" s="43"/>
      <c r="N45" s="3"/>
      <c r="O45" s="43">
        <v>44904</v>
      </c>
      <c r="P45" s="3" t="s">
        <v>103</v>
      </c>
      <c r="Q45" s="3"/>
      <c r="R45" s="3"/>
      <c r="S45" s="3"/>
      <c r="T45"/>
      <c r="U45" s="3"/>
      <c r="V45" s="3"/>
    </row>
    <row r="46" spans="1:22">
      <c r="A46" s="3"/>
      <c r="B46" s="3"/>
      <c r="C46" s="3"/>
      <c r="D46" s="3"/>
      <c r="E46"/>
      <c r="F46" s="3"/>
      <c r="G46" s="3"/>
      <c r="H46" s="3"/>
      <c r="I46"/>
      <c r="J46" s="42"/>
      <c r="K46"/>
      <c r="L46" s="3"/>
      <c r="M46" s="43"/>
      <c r="N46" s="3"/>
      <c r="O46" s="43">
        <v>44861</v>
      </c>
      <c r="P46" s="3" t="s">
        <v>104</v>
      </c>
      <c r="Q46" s="3"/>
      <c r="R46" s="3"/>
      <c r="S46" s="3"/>
      <c r="T46"/>
      <c r="U46" s="3"/>
      <c r="V46" s="3"/>
    </row>
  </sheetData>
  <mergeCells count="201">
    <mergeCell ref="A1:A2"/>
    <mergeCell ref="A3:A7"/>
    <mergeCell ref="A8:A12"/>
    <mergeCell ref="A13:A17"/>
    <mergeCell ref="A18:A21"/>
    <mergeCell ref="A22:A26"/>
    <mergeCell ref="A27:A31"/>
    <mergeCell ref="A32:A36"/>
    <mergeCell ref="A37:A41"/>
    <mergeCell ref="A42:A46"/>
    <mergeCell ref="B1:B2"/>
    <mergeCell ref="B3:B7"/>
    <mergeCell ref="B8:B12"/>
    <mergeCell ref="B13:B17"/>
    <mergeCell ref="B18:B21"/>
    <mergeCell ref="B22:B26"/>
    <mergeCell ref="B27:B31"/>
    <mergeCell ref="B32:B36"/>
    <mergeCell ref="B37:B41"/>
    <mergeCell ref="B42:B46"/>
    <mergeCell ref="C1:C2"/>
    <mergeCell ref="C3:C7"/>
    <mergeCell ref="C8:C12"/>
    <mergeCell ref="C13:C17"/>
    <mergeCell ref="C18:C21"/>
    <mergeCell ref="C22:C26"/>
    <mergeCell ref="C27:C31"/>
    <mergeCell ref="C32:C36"/>
    <mergeCell ref="C37:C41"/>
    <mergeCell ref="C42:C46"/>
    <mergeCell ref="D1:D2"/>
    <mergeCell ref="D3:D7"/>
    <mergeCell ref="D8:D12"/>
    <mergeCell ref="D13:D17"/>
    <mergeCell ref="D18:D21"/>
    <mergeCell ref="D22:D26"/>
    <mergeCell ref="D27:D31"/>
    <mergeCell ref="D32:D36"/>
    <mergeCell ref="D37:D41"/>
    <mergeCell ref="D42:D46"/>
    <mergeCell ref="E1:E2"/>
    <mergeCell ref="E3:E7"/>
    <mergeCell ref="E8:E12"/>
    <mergeCell ref="E13:E17"/>
    <mergeCell ref="E18:E21"/>
    <mergeCell ref="E22:E26"/>
    <mergeCell ref="E27:E31"/>
    <mergeCell ref="E32:E36"/>
    <mergeCell ref="E37:E41"/>
    <mergeCell ref="E42:E46"/>
    <mergeCell ref="F1:F2"/>
    <mergeCell ref="F3:F7"/>
    <mergeCell ref="F8:F12"/>
    <mergeCell ref="F13:F17"/>
    <mergeCell ref="F18:F21"/>
    <mergeCell ref="F22:F26"/>
    <mergeCell ref="F27:F31"/>
    <mergeCell ref="F32:F36"/>
    <mergeCell ref="F37:F41"/>
    <mergeCell ref="F42:F46"/>
    <mergeCell ref="G1:G2"/>
    <mergeCell ref="G3:G7"/>
    <mergeCell ref="G8:G12"/>
    <mergeCell ref="G13:G17"/>
    <mergeCell ref="G18:G21"/>
    <mergeCell ref="G22:G26"/>
    <mergeCell ref="G27:G31"/>
    <mergeCell ref="G32:G36"/>
    <mergeCell ref="G37:G41"/>
    <mergeCell ref="G42:G46"/>
    <mergeCell ref="H1:H2"/>
    <mergeCell ref="H3:H7"/>
    <mergeCell ref="H8:H12"/>
    <mergeCell ref="H13:H17"/>
    <mergeCell ref="H18:H21"/>
    <mergeCell ref="H22:H26"/>
    <mergeCell ref="H27:H31"/>
    <mergeCell ref="H32:H36"/>
    <mergeCell ref="H37:H41"/>
    <mergeCell ref="H42:H46"/>
    <mergeCell ref="I1:I2"/>
    <mergeCell ref="I3:I7"/>
    <mergeCell ref="I8:I12"/>
    <mergeCell ref="I13:I17"/>
    <mergeCell ref="I18:I21"/>
    <mergeCell ref="I22:I26"/>
    <mergeCell ref="I27:I31"/>
    <mergeCell ref="I32:I36"/>
    <mergeCell ref="I37:I41"/>
    <mergeCell ref="I42:I46"/>
    <mergeCell ref="J1:J2"/>
    <mergeCell ref="J3:J7"/>
    <mergeCell ref="J8:J12"/>
    <mergeCell ref="J13:J17"/>
    <mergeCell ref="J18:J21"/>
    <mergeCell ref="J22:J26"/>
    <mergeCell ref="J27:J31"/>
    <mergeCell ref="J32:J36"/>
    <mergeCell ref="J37:J41"/>
    <mergeCell ref="J42:J46"/>
    <mergeCell ref="K1:K2"/>
    <mergeCell ref="K3:K7"/>
    <mergeCell ref="K8:K12"/>
    <mergeCell ref="K13:K17"/>
    <mergeCell ref="K18:K21"/>
    <mergeCell ref="K22:K26"/>
    <mergeCell ref="K27:K31"/>
    <mergeCell ref="K32:K36"/>
    <mergeCell ref="K37:K41"/>
    <mergeCell ref="K42:K46"/>
    <mergeCell ref="L1:L2"/>
    <mergeCell ref="L3:L7"/>
    <mergeCell ref="L8:L12"/>
    <mergeCell ref="L13:L17"/>
    <mergeCell ref="L18:L21"/>
    <mergeCell ref="L22:L26"/>
    <mergeCell ref="L27:L31"/>
    <mergeCell ref="L32:L36"/>
    <mergeCell ref="L37:L41"/>
    <mergeCell ref="L42:L46"/>
    <mergeCell ref="M1:M2"/>
    <mergeCell ref="M3:M7"/>
    <mergeCell ref="M8:M12"/>
    <mergeCell ref="M13:M17"/>
    <mergeCell ref="M18:M21"/>
    <mergeCell ref="M22:M26"/>
    <mergeCell ref="M27:M31"/>
    <mergeCell ref="M32:M36"/>
    <mergeCell ref="M37:M41"/>
    <mergeCell ref="M42:M46"/>
    <mergeCell ref="N3:N7"/>
    <mergeCell ref="N8:N12"/>
    <mergeCell ref="N13:N17"/>
    <mergeCell ref="N18:N21"/>
    <mergeCell ref="N22:N26"/>
    <mergeCell ref="N27:N31"/>
    <mergeCell ref="N32:N36"/>
    <mergeCell ref="N37:N41"/>
    <mergeCell ref="N42:N46"/>
    <mergeCell ref="O1:O2"/>
    <mergeCell ref="P1:P2"/>
    <mergeCell ref="Q1:Q2"/>
    <mergeCell ref="Q3:Q7"/>
    <mergeCell ref="Q8:Q12"/>
    <mergeCell ref="Q13:Q17"/>
    <mergeCell ref="Q18:Q21"/>
    <mergeCell ref="Q22:Q26"/>
    <mergeCell ref="Q27:Q31"/>
    <mergeCell ref="Q32:Q36"/>
    <mergeCell ref="Q37:Q41"/>
    <mergeCell ref="Q42:Q46"/>
    <mergeCell ref="R1:R2"/>
    <mergeCell ref="R3:R7"/>
    <mergeCell ref="R8:R12"/>
    <mergeCell ref="R13:R17"/>
    <mergeCell ref="R18:R21"/>
    <mergeCell ref="R22:R26"/>
    <mergeCell ref="R27:R31"/>
    <mergeCell ref="R32:R36"/>
    <mergeCell ref="R37:R41"/>
    <mergeCell ref="R42:R46"/>
    <mergeCell ref="S1:S2"/>
    <mergeCell ref="S3:S7"/>
    <mergeCell ref="S8:S12"/>
    <mergeCell ref="S13:S17"/>
    <mergeCell ref="S18:S21"/>
    <mergeCell ref="S22:S26"/>
    <mergeCell ref="S27:S31"/>
    <mergeCell ref="S32:S36"/>
    <mergeCell ref="S37:S41"/>
    <mergeCell ref="S42:S46"/>
    <mergeCell ref="T1:T2"/>
    <mergeCell ref="T3:T7"/>
    <mergeCell ref="T8:T12"/>
    <mergeCell ref="T13:T17"/>
    <mergeCell ref="T18:T21"/>
    <mergeCell ref="T22:T26"/>
    <mergeCell ref="T27:T31"/>
    <mergeCell ref="T32:T36"/>
    <mergeCell ref="T37:T41"/>
    <mergeCell ref="T42:T46"/>
    <mergeCell ref="U1:U2"/>
    <mergeCell ref="U3:U7"/>
    <mergeCell ref="U8:U12"/>
    <mergeCell ref="U13:U17"/>
    <mergeCell ref="U18:U21"/>
    <mergeCell ref="U22:U26"/>
    <mergeCell ref="U27:U31"/>
    <mergeCell ref="U32:U36"/>
    <mergeCell ref="U37:U41"/>
    <mergeCell ref="U42:U46"/>
    <mergeCell ref="V1:V2"/>
    <mergeCell ref="V3:V7"/>
    <mergeCell ref="V8:V12"/>
    <mergeCell ref="V13:V17"/>
    <mergeCell ref="V18:V21"/>
    <mergeCell ref="V22:V26"/>
    <mergeCell ref="V27:V31"/>
    <mergeCell ref="V32:V36"/>
    <mergeCell ref="V37:V41"/>
    <mergeCell ref="V42:V46"/>
  </mergeCells>
  <hyperlinks>
    <hyperlink ref="O1" r:id="rId2" display="历史更新时间（apkpure.net）" tooltip="http://apkpure.net"/>
    <hyperlink ref="F3" r:id="rId3" display="https://play.google.com/store/apps/details?id=secure.slice.free.vpn&amp;hl=en_US" tooltip="https://play.google.com/store/apps/details?id=secure.slice.free.vpn&amp;hl=en_US"/>
    <hyperlink ref="H3" r:id="rId4" display="secure.slice.free.vpn" tooltip="https://apkpure.net/slice-vpn-%E2%80%93-fast-simple-vpn/secure.slice.free.vpn/downloading"/>
    <hyperlink ref="L3" r:id="rId3" display="https://play.google.com/store/apps/details?id=secure.slice.free.vpn&amp;hl=en_US" tooltip="https://play.google.com/store/apps/details?id=secure.slice.free.vpn&amp;hl=en_US"/>
    <hyperlink ref="F8" r:id="rId5" display="https://play.google.com/store/apps/details?id=free.vpn.unblock.proxy.vpnpro&amp;hl=en&amp;gl=US" tooltip="https://play.google.com/store/apps/details?id=free.vpn.unblock.proxy.vpnpro&amp;hl=en&amp;gl=US"/>
    <hyperlink ref="L8" r:id="rId5" display="https://play.google.com/store/apps/details?id=free.vpn.unblock.proxy.vpnpro&amp;hl=en&amp;gl=US" tooltip="https://play.google.com/store/apps/details?id=free.vpn.unblock.proxy.vpnpro&amp;hl=en&amp;gl=US"/>
    <hyperlink ref="F13" r:id="rId6" display="https://play.google.com/store/apps/details?id=istark.vpn.starkreloaded&amp;hl=en_US" tooltip="https://play.google.com/store/apps/details?id=istark.vpn.starkreloaded&amp;hl=en_US"/>
    <hyperlink ref="G13" r:id="rId7" display="https://www2.unotelly.com/" tooltip="https://www2.unotelly.com/"/>
    <hyperlink ref="H13" r:id="rId8" display="istark.vpn.starkreloaded" tooltip="https://apkpure.net/stark-vpn-reloaded/istark.vpn.starkreloaded/downloading"/>
    <hyperlink ref="L13" r:id="rId6" display="https://play.google.com/store/apps/details?id=istark.vpn.starkreloaded&amp;hl=en_US" tooltip="https://play.google.com/store/apps/details?id=istark.vpn.starkreloaded&amp;hl=en_US"/>
    <hyperlink ref="F18" r:id="rId9" display="https://starvpnapp.com/" tooltip="https://starvpnapp.com/"/>
    <hyperlink ref="G18" r:id="rId10" display="https://web.uppersafe.com/" tooltip="https://web.uppersafe.com/"/>
    <hyperlink ref="K18" r:id="rId11" display="https://startvpnstorage.blob.core.windows.net/startvpnstoragecontainer/StartVPNSetup.exe" tooltip="https://startvpnstorage.blob.core.windows.net/startvpnstoragecontainer/StartVPNSetup.exe"/>
    <hyperlink ref="L18" r:id="rId12" display="https://play.google.com/store/apps/details?id=com.dem.startvpn" tooltip="https://play.google.com/store/apps/details?id=com.dem.startvpn"/>
    <hyperlink ref="F22" r:id="rId13" display="https://www.strongswan.org/" tooltip="https://www.strongswan.org/"/>
    <hyperlink ref="G22" r:id="rId13" display="https://www.strongswan.org/" tooltip="https://www.strongswan.org/"/>
    <hyperlink ref="H22" r:id="rId14" display="org.strongswan.android" tooltip="https://apkpure.net/strongswan-vpn-client/org.strongswan.android/downloading"/>
    <hyperlink ref="L22" r:id="rId15" display="https://play.google.com/store/apps/details?id=org.strongswan.android" tooltip="https://play.google.com/store/apps/details?id=org.strongswan.android"/>
    <hyperlink ref="F27" r:id="rId16" display="https://play.google.com/store/apps/details?id=com.super.speed.vpn.master.proxy&amp;hl=en&amp;gl=US" tooltip="https://play.google.com/store/apps/details?id=com.super.speed.vpn.master.proxy&amp;hl=en&amp;gl=US"/>
    <hyperlink ref="G27" r:id="rId17" display="https://www.quarkvpn.com/privacy.html" tooltip="https://www.quarkvpn.com/privacy.html"/>
    <hyperlink ref="H27" r:id="rId18" display="com.super.speed.vpn.master.proxy" tooltip="https://play.google.com/store/apps/details?id=com.super.s"/>
    <hyperlink ref="L27" r:id="rId16" display="https://play.google.com/store/apps/details?id=com.super.speed.vpn.master.proxy&amp;hl=en&amp;gl=US" tooltip="https://play.google.com/store/apps/details?id=com.super.speed.vpn.master.proxy&amp;hl=en&amp;gl=US"/>
    <hyperlink ref="F32" r:id="rId19" display="https://play.google.com/store/apps/details?id=com.jrzheng.supervpnfree&amp;hl=en&amp;gl=US" tooltip="https://play.google.com/store/apps/details?id=com.jrzheng.supervpnfree&amp;hl=en&amp;gl=US"/>
    <hyperlink ref="H32" r:id="rId20" display="com.jrzheng.supervpnfree" tooltip="https://play.google.com/store/apps/details?id=com.jrzheng"/>
    <hyperlink ref="L32" r:id="rId19" display="https://play.google.com/store/apps/details?id=com.jrzheng.supervpnfree&amp;hl=en&amp;gl=US" tooltip="https://play.google.com/store/apps/details?id=com.jrzheng.supervpnfree&amp;hl=en&amp;gl=US"/>
    <hyperlink ref="F37" r:id="rId20" display="https://play.google.com/store/apps/details?id=com.jrzheng.supervpnfree&amp;hl=en&amp;gl=US" tooltip="https://play.google.com/store/apps/details?id=com.jrzheng"/>
    <hyperlink ref="H37" r:id="rId20" display="com.jrzheng.supervpnfree" tooltip="https://play.google.com/store/apps/details?id=com.jrzheng"/>
    <hyperlink ref="L37" r:id="rId19" display="https://play.google.com/store/apps/details?id=com.jrzheng.supervpnfree&amp;hl=en&amp;gl=US" tooltip="https://play.google.com/store/apps/details?id=com.jrzheng.supervpnfree&amp;hl=en&amp;gl=US"/>
    <hyperlink ref="F42" r:id="rId21" display="https://play.google.com/store/apps/details?id=unlimited.free.vpn.unblock.proxy.supernet.vpn&amp;hl=en&amp;gl=US" tooltip="https://play.google.com/store/apps/details?id=unlimited.free.vpn.unblock.proxy.supernet.vpn&amp;hl=en&amp;gl=US"/>
    <hyperlink ref="H42" r:id="rId22" display="unlimited.free.vpn.unblock.proxy.supernet.vpn" tooltip="https://play.google.com/store/apps/details?id=unlimited.fre"/>
    <hyperlink ref="L42" r:id="rId21" display="https://play.google.com/store/apps/details?id=unlimited.free.vpn.unblock.proxy.supernet.vpn&amp;hl=en&amp;gl=US" tooltip="https://play.google.com/store/apps/details?id=unlimited.free.vpn.unblock.proxy.supernet.vpn&amp;hl=en&amp;gl=US"/>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topLeftCell="E1" workbookViewId="0">
      <pane ySplit="2" topLeftCell="A5" activePane="bottomLeft" state="frozen"/>
      <selection/>
      <selection pane="bottomLeft" activeCell="H8" sqref="H8"/>
    </sheetView>
  </sheetViews>
  <sheetFormatPr defaultColWidth="9" defaultRowHeight="14.4"/>
  <cols>
    <col min="1" max="1" width="8.66666666666667" style="32" customWidth="1"/>
    <col min="2" max="10" width="29.6296296296296" style="32" customWidth="1"/>
  </cols>
  <sheetData>
    <row r="1" spans="1:10">
      <c r="A1" s="14" t="s">
        <v>0</v>
      </c>
      <c r="B1" s="15">
        <v>168</v>
      </c>
      <c r="C1" s="15">
        <v>171</v>
      </c>
      <c r="D1" s="15">
        <v>176</v>
      </c>
      <c r="E1" s="15">
        <v>177</v>
      </c>
      <c r="F1" s="15">
        <v>179</v>
      </c>
      <c r="G1" s="15">
        <v>181</v>
      </c>
      <c r="H1" s="15">
        <v>182</v>
      </c>
      <c r="I1" s="15">
        <v>183</v>
      </c>
      <c r="J1" s="15">
        <v>185</v>
      </c>
    </row>
    <row r="2" spans="1:10">
      <c r="A2" s="14" t="s">
        <v>3</v>
      </c>
      <c r="B2" s="15" t="s">
        <v>24</v>
      </c>
      <c r="C2" s="15" t="s">
        <v>38</v>
      </c>
      <c r="D2" s="15" t="s">
        <v>51</v>
      </c>
      <c r="E2" s="15" t="s">
        <v>56</v>
      </c>
      <c r="F2" s="15" t="s">
        <v>68</v>
      </c>
      <c r="G2" s="15" t="s">
        <v>79</v>
      </c>
      <c r="H2" s="15" t="s">
        <v>88</v>
      </c>
      <c r="I2" s="15" t="s">
        <v>88</v>
      </c>
      <c r="J2" s="15" t="s">
        <v>97</v>
      </c>
    </row>
    <row r="3" ht="60" customHeight="1" spans="1:10">
      <c r="A3" s="14" t="s">
        <v>4</v>
      </c>
      <c r="B3" s="14" t="str">
        <f>_xlfn.DISPIMG("ID_28F66A3633D54686BDC84674EA70FD4C",1)</f>
        <v>=DISPIMG("ID_28F66A3633D54686BDC84674EA70FD4C",1)</v>
      </c>
      <c r="C3" s="14" t="str">
        <f>_xlfn.DISPIMG("ID_2A8002DFA0194025863BE295BC220B44",1)</f>
        <v>=DISPIMG("ID_2A8002DFA0194025863BE295BC220B44",1)</v>
      </c>
      <c r="D3" s="14" t="str">
        <f>_xlfn.DISPIMG("ID_E6D3C7D636C24FCFB74E39EFDA7DC6D8",1)</f>
        <v>=DISPIMG("ID_E6D3C7D636C24FCFB74E39EFDA7DC6D8",1)</v>
      </c>
      <c r="E3" s="14" t="str">
        <f>_xlfn.DISPIMG("ID_14B37E1763D64114B1BA52F7BB11DCB4",1)</f>
        <v>=DISPIMG("ID_14B37E1763D64114B1BA52F7BB11DCB4",1)</v>
      </c>
      <c r="F3" s="14" t="str">
        <f>_xlfn.DISPIMG("ID_08ECCB22CC67476488C7CE6A0AA44575",1)</f>
        <v>=DISPIMG("ID_08ECCB22CC67476488C7CE6A0AA44575",1)</v>
      </c>
      <c r="G3" s="14" t="str">
        <f>_xlfn.DISPIMG("ID_F52840D288E94FB6BF4C221867365869",1)</f>
        <v>=DISPIMG("ID_F52840D288E94FB6BF4C221867365869",1)</v>
      </c>
      <c r="H3" s="14" t="str">
        <f>_xlfn.DISPIMG("ID_B01F8E8F2D7943ACA108A779FCD54D98",1)</f>
        <v>=DISPIMG("ID_B01F8E8F2D7943ACA108A779FCD54D98",1)</v>
      </c>
      <c r="I3" s="14" t="str">
        <f>_xlfn.DISPIMG("ID_B703A6502B914B7880ACEDB61AB095DC",1)</f>
        <v>=DISPIMG("ID_B703A6502B914B7880ACEDB61AB095DC",1)</v>
      </c>
      <c r="J3" s="14" t="str">
        <f>_xlfn.DISPIMG("ID_143001543C2A4703A9EE72E1BC4CFD64",1)</f>
        <v>=DISPIMG("ID_143001543C2A4703A9EE72E1BC4CFD64",1)</v>
      </c>
    </row>
    <row r="4" s="37" customFormat="1" ht="409.5" spans="1:10">
      <c r="A4" s="14" t="s">
        <v>105</v>
      </c>
      <c r="B4" s="38" t="s">
        <v>106</v>
      </c>
      <c r="C4" s="38" t="s">
        <v>107</v>
      </c>
      <c r="D4" s="39" t="s">
        <v>108</v>
      </c>
      <c r="E4" s="38" t="s">
        <v>109</v>
      </c>
      <c r="F4" s="38" t="s">
        <v>110</v>
      </c>
      <c r="G4" s="38" t="s">
        <v>111</v>
      </c>
      <c r="H4" s="38" t="s">
        <v>112</v>
      </c>
      <c r="I4" s="38" t="s">
        <v>112</v>
      </c>
      <c r="J4" s="38" t="s">
        <v>113</v>
      </c>
    </row>
    <row r="5" s="37" customFormat="1" ht="409" customHeight="1" spans="1:10">
      <c r="A5" s="14" t="s">
        <v>114</v>
      </c>
      <c r="B5" s="38" t="s">
        <v>115</v>
      </c>
      <c r="C5" s="38" t="s">
        <v>116</v>
      </c>
      <c r="D5" s="38" t="s">
        <v>117</v>
      </c>
      <c r="E5" s="38" t="s">
        <v>118</v>
      </c>
      <c r="F5" s="38" t="s">
        <v>119</v>
      </c>
      <c r="G5" s="38" t="s">
        <v>120</v>
      </c>
      <c r="H5" s="38" t="s">
        <v>121</v>
      </c>
      <c r="I5" s="38" t="s">
        <v>121</v>
      </c>
      <c r="J5" s="38" t="s">
        <v>122</v>
      </c>
    </row>
    <row r="6" ht="60" customHeight="1" spans="1:10">
      <c r="A6" s="14" t="s">
        <v>123</v>
      </c>
      <c r="B6" s="14"/>
      <c r="C6" s="14"/>
      <c r="D6" s="14"/>
      <c r="E6" s="14" t="s">
        <v>124</v>
      </c>
      <c r="F6" s="14"/>
      <c r="G6" s="14"/>
      <c r="H6" s="14"/>
      <c r="I6" s="14"/>
      <c r="J6" s="41" t="s">
        <v>125</v>
      </c>
    </row>
    <row r="7" ht="60" customHeight="1" spans="1:10">
      <c r="A7" s="14" t="s">
        <v>126</v>
      </c>
      <c r="B7" s="14"/>
      <c r="C7" s="14"/>
      <c r="D7" s="14"/>
      <c r="E7" s="40" t="s">
        <v>127</v>
      </c>
      <c r="F7" s="14"/>
      <c r="G7" s="14"/>
      <c r="H7" s="14"/>
      <c r="I7" s="14"/>
      <c r="J7" s="14"/>
    </row>
    <row r="8" ht="60" customHeight="1"/>
    <row r="9" ht="60" customHeight="1"/>
    <row r="10" spans="2:3">
      <c r="B10" s="33"/>
      <c r="C10" s="33"/>
    </row>
    <row r="11" spans="2:3">
      <c r="B11" s="33"/>
      <c r="C11" s="33"/>
    </row>
    <row r="12" spans="2:3">
      <c r="B12" s="33"/>
      <c r="C12" s="33"/>
    </row>
    <row r="13" spans="2:3">
      <c r="B13" s="33"/>
      <c r="C13" s="33"/>
    </row>
  </sheetData>
  <hyperlinks>
    <hyperlink ref="E7" r:id="rId2" display="https://api.vpnstart.net/" tooltip="https://api.vpnstart.net/"/>
    <hyperlink ref="J6" r:id="rId3" display="https://itemb.supernetobjects.com" tooltip="https://itemb.supernetobjects.com"/>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C3" sqref="C3"/>
    </sheetView>
  </sheetViews>
  <sheetFormatPr defaultColWidth="9" defaultRowHeight="14.4"/>
  <cols>
    <col min="1" max="1" width="8.66666666666667" customWidth="1"/>
    <col min="2" max="10" width="18.5185185185185" customWidth="1"/>
  </cols>
  <sheetData>
    <row r="1" spans="1:10">
      <c r="A1" s="32" t="s">
        <v>0</v>
      </c>
      <c r="B1" s="33">
        <v>168</v>
      </c>
      <c r="C1" s="33">
        <v>171</v>
      </c>
      <c r="D1" s="33">
        <v>176</v>
      </c>
      <c r="E1" s="33">
        <v>177</v>
      </c>
      <c r="F1" s="33">
        <v>179</v>
      </c>
      <c r="G1" s="33">
        <v>181</v>
      </c>
      <c r="H1" s="33">
        <v>182</v>
      </c>
      <c r="I1" s="33">
        <v>183</v>
      </c>
      <c r="J1" s="33">
        <v>185</v>
      </c>
    </row>
    <row r="2" ht="28.8" spans="1:10">
      <c r="A2" s="32" t="s">
        <v>3</v>
      </c>
      <c r="B2" s="33" t="s">
        <v>24</v>
      </c>
      <c r="C2" s="33" t="s">
        <v>38</v>
      </c>
      <c r="D2" s="33" t="s">
        <v>51</v>
      </c>
      <c r="E2" s="33" t="s">
        <v>56</v>
      </c>
      <c r="F2" s="33" t="s">
        <v>68</v>
      </c>
      <c r="G2" s="33" t="s">
        <v>79</v>
      </c>
      <c r="H2" s="33" t="s">
        <v>88</v>
      </c>
      <c r="I2" s="33" t="s">
        <v>88</v>
      </c>
      <c r="J2" s="33" t="s">
        <v>97</v>
      </c>
    </row>
    <row r="3" ht="58" customHeight="1" spans="1:10">
      <c r="A3" s="32" t="s">
        <v>4</v>
      </c>
      <c r="B3" s="32" t="str">
        <f>_xlfn.DISPIMG("ID_50C1B334EBFF4976802D6268E08E318E",1)</f>
        <v>=DISPIMG("ID_50C1B334EBFF4976802D6268E08E318E",1)</v>
      </c>
      <c r="C3" s="32" t="str">
        <f>_xlfn.DISPIMG("ID_C35A527452304686A81146714167DD55",1)</f>
        <v>=DISPIMG("ID_C35A527452304686A81146714167DD55",1)</v>
      </c>
      <c r="D3" s="32" t="str">
        <f>_xlfn.DISPIMG("ID_3D9AA7ED0C874939A9860A0DF2141F46",1)</f>
        <v>=DISPIMG("ID_3D9AA7ED0C874939A9860A0DF2141F46",1)</v>
      </c>
      <c r="E3" s="32" t="str">
        <f>_xlfn.DISPIMG("ID_305B4E3A2E674840BA334A9E4C77547F",1)</f>
        <v>=DISPIMG("ID_305B4E3A2E674840BA334A9E4C77547F",1)</v>
      </c>
      <c r="F3" s="32" t="str">
        <f>_xlfn.DISPIMG("ID_2CEBC5FB83D4422894745A10759C0D0D",1)</f>
        <v>=DISPIMG("ID_2CEBC5FB83D4422894745A10759C0D0D",1)</v>
      </c>
      <c r="G3" s="32" t="str">
        <f>_xlfn.DISPIMG("ID_FFCAA82F7B70447FAFAC677F5314E163",1)</f>
        <v>=DISPIMG("ID_FFCAA82F7B70447FAFAC677F5314E163",1)</v>
      </c>
      <c r="H3" s="32" t="str">
        <f>_xlfn.DISPIMG("ID_B9283E30D2AE416590FCE39A980F9E1E",1)</f>
        <v>=DISPIMG("ID_B9283E30D2AE416590FCE39A980F9E1E",1)</v>
      </c>
      <c r="I3" s="32" t="str">
        <f>_xlfn.DISPIMG("ID_8A655506CDE043F09073F55668FF13B0",1)</f>
        <v>=DISPIMG("ID_8A655506CDE043F09073F55668FF13B0",1)</v>
      </c>
      <c r="J3" s="32" t="str">
        <f>_xlfn.DISPIMG("ID_20EBCD8078FF4C4D9707421E3024C69C",1)</f>
        <v>=DISPIMG("ID_20EBCD8078FF4C4D9707421E3024C69C",1)</v>
      </c>
    </row>
    <row r="4" ht="43.2" spans="1:7">
      <c r="A4" s="32" t="s">
        <v>6</v>
      </c>
      <c r="B4" s="1"/>
      <c r="C4" s="1"/>
      <c r="D4" s="35" t="s">
        <v>53</v>
      </c>
      <c r="E4" s="4" t="s">
        <v>58</v>
      </c>
      <c r="F4" s="36" t="s">
        <v>69</v>
      </c>
      <c r="G4" s="36" t="s">
        <v>81</v>
      </c>
    </row>
    <row r="5" ht="28.8" spans="1:10">
      <c r="A5" s="3"/>
      <c r="B5" s="21"/>
      <c r="C5" s="21"/>
      <c r="D5" s="21" t="s">
        <v>128</v>
      </c>
      <c r="E5" s="21" t="s">
        <v>129</v>
      </c>
      <c r="F5" s="21" t="s">
        <v>129</v>
      </c>
      <c r="G5" s="21" t="s">
        <v>130</v>
      </c>
      <c r="H5" s="21"/>
      <c r="I5" s="21"/>
      <c r="J5" s="21"/>
    </row>
    <row r="6" spans="1:10">
      <c r="A6" s="3"/>
      <c r="B6" s="21"/>
      <c r="C6" s="21"/>
      <c r="D6" s="21"/>
      <c r="E6" s="21"/>
      <c r="F6" s="21" t="s">
        <v>131</v>
      </c>
      <c r="G6" s="21"/>
      <c r="H6" s="21"/>
      <c r="I6" s="21"/>
      <c r="J6" s="21"/>
    </row>
    <row r="7" spans="1:10">
      <c r="A7" s="3"/>
      <c r="B7" s="21"/>
      <c r="C7" s="21"/>
      <c r="D7" s="21"/>
      <c r="E7" s="21"/>
      <c r="F7" s="21"/>
      <c r="G7" s="21"/>
      <c r="H7" s="21"/>
      <c r="I7" s="21"/>
      <c r="J7" s="21"/>
    </row>
    <row r="8" spans="1:10">
      <c r="A8" s="3"/>
      <c r="B8" s="21"/>
      <c r="C8" s="21"/>
      <c r="D8" s="21"/>
      <c r="E8" s="21"/>
      <c r="F8" s="21"/>
      <c r="G8" s="21"/>
      <c r="H8" s="21"/>
      <c r="I8" s="21"/>
      <c r="J8" s="21"/>
    </row>
    <row r="9" spans="1:10">
      <c r="A9" s="3"/>
      <c r="B9" s="21"/>
      <c r="C9" s="21"/>
      <c r="D9" s="21"/>
      <c r="E9" s="21"/>
      <c r="F9" s="21"/>
      <c r="G9" s="21"/>
      <c r="H9" s="21"/>
      <c r="I9" s="21"/>
      <c r="J9" s="21"/>
    </row>
    <row r="10" spans="1:10">
      <c r="A10" s="3"/>
      <c r="B10" s="21"/>
      <c r="C10" s="21"/>
      <c r="D10" s="21"/>
      <c r="E10" s="21"/>
      <c r="F10" s="21"/>
      <c r="G10" s="21"/>
      <c r="H10" s="21"/>
      <c r="I10" s="21"/>
      <c r="J10" s="21"/>
    </row>
    <row r="11" spans="1:10">
      <c r="A11" s="3"/>
      <c r="B11" s="21"/>
      <c r="C11" s="21"/>
      <c r="D11" s="21"/>
      <c r="E11" s="21"/>
      <c r="F11" s="21"/>
      <c r="G11" s="21"/>
      <c r="H11" s="21"/>
      <c r="I11" s="21"/>
      <c r="J11" s="21"/>
    </row>
    <row r="12" spans="1:10">
      <c r="A12" s="3"/>
      <c r="B12" s="21"/>
      <c r="C12" s="21"/>
      <c r="D12" s="21"/>
      <c r="E12" s="21"/>
      <c r="F12" s="21"/>
      <c r="G12" s="21"/>
      <c r="H12" s="21"/>
      <c r="I12" s="21"/>
      <c r="J12" s="21"/>
    </row>
    <row r="13" spans="1:10">
      <c r="A13" s="3"/>
      <c r="B13" s="21"/>
      <c r="C13" s="21"/>
      <c r="D13" s="21"/>
      <c r="E13" s="21"/>
      <c r="F13" s="21"/>
      <c r="G13" s="21"/>
      <c r="H13" s="21"/>
      <c r="I13" s="21"/>
      <c r="J13" s="21"/>
    </row>
    <row r="14" spans="1:10">
      <c r="A14" s="3"/>
      <c r="B14" s="21"/>
      <c r="C14" s="21"/>
      <c r="D14" s="21"/>
      <c r="E14" s="21"/>
      <c r="F14" s="21"/>
      <c r="G14" s="21"/>
      <c r="H14" s="21"/>
      <c r="I14" s="21"/>
      <c r="J14" s="21"/>
    </row>
    <row r="15" spans="1:10">
      <c r="A15" s="3"/>
      <c r="B15" s="21"/>
      <c r="C15" s="21"/>
      <c r="D15" s="21"/>
      <c r="E15" s="21"/>
      <c r="F15" s="21"/>
      <c r="G15" s="21"/>
      <c r="H15" s="21"/>
      <c r="I15" s="21"/>
      <c r="J15" s="21"/>
    </row>
    <row r="16" spans="1:10">
      <c r="A16" s="3"/>
      <c r="B16" s="21"/>
      <c r="C16" s="21"/>
      <c r="D16" s="21"/>
      <c r="E16" s="21"/>
      <c r="F16" s="21"/>
      <c r="G16" s="21"/>
      <c r="H16" s="21"/>
      <c r="I16" s="21"/>
      <c r="J16" s="21"/>
    </row>
    <row r="17" spans="1:10">
      <c r="A17" s="3"/>
      <c r="B17" s="21"/>
      <c r="C17" s="21"/>
      <c r="D17" s="21"/>
      <c r="E17" s="21"/>
      <c r="F17" s="21"/>
      <c r="G17" s="21"/>
      <c r="H17" s="21"/>
      <c r="I17" s="21"/>
      <c r="J17" s="21"/>
    </row>
    <row r="18" spans="1:10">
      <c r="A18" s="3"/>
      <c r="B18" s="21"/>
      <c r="C18" s="21"/>
      <c r="D18" s="21"/>
      <c r="E18" s="21"/>
      <c r="F18" s="21"/>
      <c r="G18" s="21"/>
      <c r="H18" s="21"/>
      <c r="I18" s="21"/>
      <c r="J18" s="21"/>
    </row>
    <row r="19" spans="1:10">
      <c r="A19" s="3"/>
      <c r="B19" s="21"/>
      <c r="C19" s="21"/>
      <c r="D19" s="21"/>
      <c r="E19" s="21"/>
      <c r="F19" s="21"/>
      <c r="G19" s="21"/>
      <c r="H19" s="21"/>
      <c r="I19" s="21"/>
      <c r="J19" s="21"/>
    </row>
    <row r="20" spans="1:10">
      <c r="A20" s="3"/>
      <c r="B20" s="21"/>
      <c r="C20" s="21"/>
      <c r="D20" s="21"/>
      <c r="E20" s="21"/>
      <c r="F20" s="21"/>
      <c r="G20" s="21"/>
      <c r="H20" s="21"/>
      <c r="I20" s="21"/>
      <c r="J20" s="21"/>
    </row>
    <row r="21" spans="1:10">
      <c r="A21" s="3"/>
      <c r="B21" s="21"/>
      <c r="C21" s="21"/>
      <c r="D21" s="21"/>
      <c r="E21" s="21"/>
      <c r="F21" s="21"/>
      <c r="G21" s="21"/>
      <c r="H21" s="21"/>
      <c r="I21" s="21"/>
      <c r="J21" s="21"/>
    </row>
    <row r="22" spans="1:10">
      <c r="A22" s="3"/>
      <c r="B22" s="21"/>
      <c r="C22" s="21"/>
      <c r="D22" s="21"/>
      <c r="E22" s="21"/>
      <c r="F22" s="21"/>
      <c r="G22" s="21"/>
      <c r="H22" s="21"/>
      <c r="I22" s="21"/>
      <c r="J22" s="21"/>
    </row>
    <row r="23" spans="2:10">
      <c r="B23" s="22"/>
      <c r="C23" s="22"/>
      <c r="D23" s="21"/>
      <c r="E23" s="22"/>
      <c r="F23" s="22"/>
      <c r="G23" s="22"/>
      <c r="H23" s="22"/>
      <c r="I23" s="22"/>
      <c r="J23" s="22"/>
    </row>
    <row r="24" spans="2:10">
      <c r="B24" s="22"/>
      <c r="C24" s="22"/>
      <c r="D24" s="21"/>
      <c r="E24" s="22"/>
      <c r="F24" s="22"/>
      <c r="G24" s="22"/>
      <c r="H24" s="22"/>
      <c r="I24" s="22"/>
      <c r="J24" s="22"/>
    </row>
    <row r="25" spans="2:10">
      <c r="B25" s="22"/>
      <c r="C25" s="22"/>
      <c r="D25" s="21"/>
      <c r="E25" s="22"/>
      <c r="F25" s="22"/>
      <c r="G25" s="22"/>
      <c r="H25" s="22"/>
      <c r="I25" s="22"/>
      <c r="J25" s="22"/>
    </row>
    <row r="26" spans="2:10">
      <c r="B26" s="22"/>
      <c r="C26" s="22"/>
      <c r="D26" s="21"/>
      <c r="E26" s="22"/>
      <c r="F26" s="22"/>
      <c r="G26" s="22"/>
      <c r="H26" s="22"/>
      <c r="I26" s="22"/>
      <c r="J26" s="22"/>
    </row>
    <row r="27" spans="2:10">
      <c r="B27" s="22"/>
      <c r="C27" s="22"/>
      <c r="D27" s="21"/>
      <c r="E27" s="22"/>
      <c r="F27" s="22"/>
      <c r="G27" s="22"/>
      <c r="H27" s="22"/>
      <c r="I27" s="22"/>
      <c r="J27" s="22"/>
    </row>
    <row r="28" spans="3:5">
      <c r="C28" s="1"/>
      <c r="D28" s="1"/>
      <c r="E28" s="1"/>
    </row>
    <row r="29" spans="3:5">
      <c r="C29" s="1"/>
      <c r="D29" s="1"/>
      <c r="E29" s="1"/>
    </row>
    <row r="30" spans="3:5">
      <c r="C30" s="1"/>
      <c r="D30" s="1"/>
      <c r="E30" s="1"/>
    </row>
    <row r="31" spans="3:5">
      <c r="C31" s="1"/>
      <c r="D31" s="1"/>
      <c r="E31" s="1"/>
    </row>
    <row r="32" spans="3:5">
      <c r="C32" s="1"/>
      <c r="D32" s="1"/>
      <c r="E32" s="1"/>
    </row>
    <row r="33" spans="3:5">
      <c r="C33" s="1"/>
      <c r="D33" s="1"/>
      <c r="E33" s="1"/>
    </row>
    <row r="34" spans="3:5">
      <c r="C34" s="1"/>
      <c r="D34" s="1"/>
      <c r="E34" s="1"/>
    </row>
    <row r="35" spans="3:5">
      <c r="C35" s="1"/>
      <c r="D35" s="1"/>
      <c r="E35" s="1"/>
    </row>
    <row r="36" spans="3:5">
      <c r="C36" s="1"/>
      <c r="D36" s="1"/>
      <c r="E36" s="1"/>
    </row>
    <row r="37" spans="3:5">
      <c r="C37" s="1"/>
      <c r="D37" s="1"/>
      <c r="E37" s="1"/>
    </row>
    <row r="38" spans="3:5">
      <c r="C38" s="1"/>
      <c r="D38" s="1"/>
      <c r="E38" s="1"/>
    </row>
    <row r="39" spans="3:5">
      <c r="C39" s="1"/>
      <c r="D39" s="1"/>
      <c r="E39" s="1"/>
    </row>
    <row r="40" spans="3:5">
      <c r="C40" s="1"/>
      <c r="D40" s="1"/>
      <c r="E40" s="1"/>
    </row>
    <row r="41" spans="3:5">
      <c r="C41" s="1"/>
      <c r="D41" s="1"/>
      <c r="E41" s="1"/>
    </row>
    <row r="42" spans="3:5">
      <c r="C42" s="1"/>
      <c r="D42" s="1"/>
      <c r="E42" s="1"/>
    </row>
    <row r="43" spans="3:5">
      <c r="C43" s="1"/>
      <c r="D43" s="1"/>
      <c r="E43" s="1"/>
    </row>
    <row r="44" spans="3:5">
      <c r="C44" s="1"/>
      <c r="D44" s="1"/>
      <c r="E44" s="1"/>
    </row>
    <row r="45" spans="3:5">
      <c r="C45" s="1"/>
      <c r="D45" s="1"/>
      <c r="E45" s="1"/>
    </row>
  </sheetData>
  <hyperlinks>
    <hyperlink ref="G4" r:id="rId1" display="https://www.quarkvpn.com/privacy.html"/>
    <hyperlink ref="F4" r:id="rId2" display="https://www.strongswan.org/"/>
    <hyperlink ref="E4" r:id="rId3" display="https://web.uppersafe.com/" tooltip="https://web.uppersafe.com/"/>
    <hyperlink ref="D4" r:id="rId4" display="https://www2.unotelly.com/"/>
  </hyperlink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D3" sqref="D3"/>
    </sheetView>
  </sheetViews>
  <sheetFormatPr defaultColWidth="9" defaultRowHeight="14.4"/>
  <cols>
    <col min="1" max="1" width="8.66666666666667" customWidth="1"/>
    <col min="2" max="10" width="18.5185185185185" customWidth="1"/>
  </cols>
  <sheetData>
    <row r="1" spans="1:10">
      <c r="A1" s="32" t="s">
        <v>0</v>
      </c>
      <c r="B1" s="33">
        <v>168</v>
      </c>
      <c r="C1" s="33">
        <v>171</v>
      </c>
      <c r="D1" s="33">
        <v>176</v>
      </c>
      <c r="E1" s="33">
        <v>177</v>
      </c>
      <c r="F1" s="33">
        <v>179</v>
      </c>
      <c r="G1" s="33">
        <v>181</v>
      </c>
      <c r="H1" s="33">
        <v>182</v>
      </c>
      <c r="I1" s="33">
        <v>183</v>
      </c>
      <c r="J1" s="33">
        <v>185</v>
      </c>
    </row>
    <row r="2" ht="28.8" spans="1:10">
      <c r="A2" s="32" t="s">
        <v>3</v>
      </c>
      <c r="B2" s="33" t="s">
        <v>24</v>
      </c>
      <c r="C2" s="33" t="s">
        <v>38</v>
      </c>
      <c r="D2" s="33" t="s">
        <v>51</v>
      </c>
      <c r="E2" s="33" t="s">
        <v>132</v>
      </c>
      <c r="F2" s="33" t="s">
        <v>68</v>
      </c>
      <c r="G2" s="33" t="s">
        <v>79</v>
      </c>
      <c r="H2" s="33" t="s">
        <v>88</v>
      </c>
      <c r="I2" s="33" t="s">
        <v>88</v>
      </c>
      <c r="J2" s="33" t="s">
        <v>97</v>
      </c>
    </row>
    <row r="3" ht="58" customHeight="1" spans="1:10">
      <c r="A3" s="32" t="s">
        <v>4</v>
      </c>
      <c r="B3" s="32" t="str">
        <f>_xlfn.DISPIMG("ID_EAC4007221CC4ACA8CA5AAF3CC6C7122",1)</f>
        <v>=DISPIMG("ID_EAC4007221CC4ACA8CA5AAF3CC6C7122",1)</v>
      </c>
      <c r="C3" s="32" t="str">
        <f>_xlfn.DISPIMG("ID_4B86EBA45C68432BBB0C609689DB70ED",1)</f>
        <v>=DISPIMG("ID_4B86EBA45C68432BBB0C609689DB70ED",1)</v>
      </c>
      <c r="D3" s="32" t="str">
        <f>_xlfn.DISPIMG("ID_70A755BF414D481F93DBD294C5C94C7B",1)</f>
        <v>=DISPIMG("ID_70A755BF414D481F93DBD294C5C94C7B",1)</v>
      </c>
      <c r="E3" s="32" t="str">
        <f>_xlfn.DISPIMG("ID_7DA218DC62A2462D899B29DDF554965A",1)</f>
        <v>=DISPIMG("ID_7DA218DC62A2462D899B29DDF554965A",1)</v>
      </c>
      <c r="F3" s="32" t="str">
        <f>_xlfn.DISPIMG("ID_7F2D650D37084810A8C85CCF054962FB",1)</f>
        <v>=DISPIMG("ID_7F2D650D37084810A8C85CCF054962FB",1)</v>
      </c>
      <c r="G3" s="32" t="str">
        <f>_xlfn.DISPIMG("ID_B83B918F47A94B9C9F2E99E66AF80C57",1)</f>
        <v>=DISPIMG("ID_B83B918F47A94B9C9F2E99E66AF80C57",1)</v>
      </c>
      <c r="H3" s="32" t="str">
        <f>_xlfn.DISPIMG("ID_42BAD2617F9B43DCB5208B31A4B2462B",1)</f>
        <v>=DISPIMG("ID_42BAD2617F9B43DCB5208B31A4B2462B",1)</v>
      </c>
      <c r="I3" s="32" t="str">
        <f>_xlfn.DISPIMG("ID_D3C0B13FF7BA435CB10294C0544E3E0D",1)</f>
        <v>=DISPIMG("ID_D3C0B13FF7BA435CB10294C0544E3E0D",1)</v>
      </c>
      <c r="J3" s="32" t="str">
        <f>_xlfn.DISPIMG("ID_0ACC0B22B8D34C17988187C14364CF5F",1)</f>
        <v>=DISPIMG("ID_0ACC0B22B8D34C17988187C14364CF5F",1)</v>
      </c>
    </row>
    <row r="4" ht="58" customHeight="1" spans="1:10">
      <c r="A4" s="32" t="s">
        <v>133</v>
      </c>
      <c r="B4" s="32"/>
      <c r="C4" s="32"/>
      <c r="D4" s="21" t="s">
        <v>134</v>
      </c>
      <c r="E4" s="33" t="s">
        <v>135</v>
      </c>
      <c r="F4" s="21" t="s">
        <v>136</v>
      </c>
      <c r="G4" s="32"/>
      <c r="H4" s="33" t="s">
        <v>137</v>
      </c>
      <c r="I4" s="33" t="s">
        <v>137</v>
      </c>
      <c r="J4" s="32"/>
    </row>
    <row r="5" ht="43.2" spans="1:10">
      <c r="A5" s="3" t="s">
        <v>138</v>
      </c>
      <c r="B5" s="34" t="s">
        <v>139</v>
      </c>
      <c r="C5" s="21" t="s">
        <v>140</v>
      </c>
      <c r="D5" s="21"/>
      <c r="E5" s="34" t="s">
        <v>141</v>
      </c>
      <c r="F5" s="21"/>
      <c r="G5" s="21" t="s">
        <v>140</v>
      </c>
      <c r="H5" s="21"/>
      <c r="I5" s="21"/>
      <c r="J5" s="21" t="s">
        <v>140</v>
      </c>
    </row>
    <row r="6" ht="115.2" spans="1:10">
      <c r="A6" s="3" t="s">
        <v>142</v>
      </c>
      <c r="B6" s="21"/>
      <c r="C6" s="21" t="s">
        <v>140</v>
      </c>
      <c r="D6" s="21"/>
      <c r="E6" s="3" t="s">
        <v>143</v>
      </c>
      <c r="F6" s="21"/>
      <c r="G6" s="21" t="s">
        <v>140</v>
      </c>
      <c r="H6" s="21"/>
      <c r="I6" s="21"/>
      <c r="J6" s="21" t="s">
        <v>140</v>
      </c>
    </row>
    <row r="7" spans="1:10">
      <c r="A7" s="3"/>
      <c r="B7" s="21"/>
      <c r="C7" s="21"/>
      <c r="D7" s="21"/>
      <c r="E7"/>
      <c r="F7" s="21"/>
      <c r="G7" s="21"/>
      <c r="H7" s="21"/>
      <c r="I7" s="21"/>
      <c r="J7" s="21"/>
    </row>
    <row r="8" spans="1:10">
      <c r="A8" s="3"/>
      <c r="B8" s="21"/>
      <c r="C8" s="21"/>
      <c r="D8" s="21"/>
      <c r="E8"/>
      <c r="F8" s="21"/>
      <c r="G8" s="21"/>
      <c r="H8" s="21"/>
      <c r="I8" s="21"/>
      <c r="J8" s="21"/>
    </row>
    <row r="9" spans="1:10">
      <c r="A9" s="3"/>
      <c r="B9" s="21"/>
      <c r="C9" s="21"/>
      <c r="D9" s="21"/>
      <c r="E9"/>
      <c r="F9" s="21"/>
      <c r="G9" s="21"/>
      <c r="H9" s="21"/>
      <c r="I9" s="21"/>
      <c r="J9" s="21"/>
    </row>
    <row r="10" spans="1:10">
      <c r="A10" s="3"/>
      <c r="B10" s="21"/>
      <c r="C10" s="21"/>
      <c r="D10" s="21"/>
      <c r="E10"/>
      <c r="F10" s="21"/>
      <c r="G10" s="21"/>
      <c r="H10" s="21"/>
      <c r="I10" s="21"/>
      <c r="J10" s="21"/>
    </row>
    <row r="11" spans="1:10">
      <c r="A11" s="3"/>
      <c r="B11" s="21"/>
      <c r="C11" s="21"/>
      <c r="D11" s="21"/>
      <c r="E11"/>
      <c r="F11" s="21"/>
      <c r="G11" s="21"/>
      <c r="H11" s="21"/>
      <c r="I11" s="21"/>
      <c r="J11" s="21"/>
    </row>
    <row r="12" spans="1:10">
      <c r="A12" s="3"/>
      <c r="B12" s="21"/>
      <c r="C12" s="21"/>
      <c r="D12" s="21"/>
      <c r="E12"/>
      <c r="F12" s="21"/>
      <c r="G12" s="21"/>
      <c r="H12" s="21"/>
      <c r="I12" s="21"/>
      <c r="J12" s="21"/>
    </row>
    <row r="13" spans="1:10">
      <c r="A13" s="3"/>
      <c r="B13" s="21"/>
      <c r="C13" s="21"/>
      <c r="D13" s="21"/>
      <c r="E13"/>
      <c r="F13" s="21"/>
      <c r="G13" s="21"/>
      <c r="H13" s="21"/>
      <c r="I13" s="21"/>
      <c r="J13" s="21"/>
    </row>
    <row r="14" spans="1:10">
      <c r="A14" s="3"/>
      <c r="B14" s="21"/>
      <c r="C14" s="21"/>
      <c r="D14" s="21"/>
      <c r="E14" s="21"/>
      <c r="F14" s="21"/>
      <c r="G14" s="21"/>
      <c r="H14" s="21"/>
      <c r="I14" s="21"/>
      <c r="J14" s="21"/>
    </row>
    <row r="15" spans="1:10">
      <c r="A15" s="3"/>
      <c r="B15" s="21"/>
      <c r="C15" s="21"/>
      <c r="D15" s="21"/>
      <c r="E15" s="21"/>
      <c r="F15" s="21"/>
      <c r="G15" s="21"/>
      <c r="H15" s="21"/>
      <c r="I15" s="21"/>
      <c r="J15" s="21"/>
    </row>
    <row r="16" spans="1:10">
      <c r="A16" s="3"/>
      <c r="B16" s="21"/>
      <c r="C16" s="21"/>
      <c r="D16" s="21"/>
      <c r="E16" s="21"/>
      <c r="F16" s="21"/>
      <c r="G16" s="21"/>
      <c r="H16" s="21"/>
      <c r="I16" s="21"/>
      <c r="J16" s="21"/>
    </row>
    <row r="17" spans="1:10">
      <c r="A17" s="3"/>
      <c r="B17" s="21"/>
      <c r="C17" s="21"/>
      <c r="D17" s="21"/>
      <c r="E17" s="21"/>
      <c r="F17" s="21"/>
      <c r="G17" s="21"/>
      <c r="H17" s="21"/>
      <c r="I17" s="21"/>
      <c r="J17" s="21"/>
    </row>
    <row r="18" spans="1:10">
      <c r="A18" s="3"/>
      <c r="B18" s="21"/>
      <c r="C18" s="21"/>
      <c r="D18" s="21"/>
      <c r="E18" s="21"/>
      <c r="F18" s="21"/>
      <c r="G18" s="21"/>
      <c r="H18" s="21"/>
      <c r="I18" s="21"/>
      <c r="J18" s="21"/>
    </row>
    <row r="19" spans="1:10">
      <c r="A19" s="3"/>
      <c r="B19" s="21"/>
      <c r="C19" s="21"/>
      <c r="D19" s="21"/>
      <c r="E19" s="21"/>
      <c r="F19" s="21"/>
      <c r="G19" s="21"/>
      <c r="H19" s="21"/>
      <c r="I19" s="21"/>
      <c r="J19" s="21"/>
    </row>
    <row r="20" spans="1:10">
      <c r="A20" s="3"/>
      <c r="B20" s="21"/>
      <c r="C20" s="21"/>
      <c r="D20" s="21"/>
      <c r="E20" s="21"/>
      <c r="F20" s="21"/>
      <c r="G20" s="21"/>
      <c r="H20" s="21"/>
      <c r="I20" s="21"/>
      <c r="J20" s="21"/>
    </row>
    <row r="21" spans="2:10">
      <c r="B21" s="22"/>
      <c r="C21" s="22"/>
      <c r="D21" s="21"/>
      <c r="E21" s="22"/>
      <c r="F21" s="22"/>
      <c r="G21" s="22"/>
      <c r="H21" s="22"/>
      <c r="I21" s="22"/>
      <c r="J21" s="22"/>
    </row>
    <row r="22" spans="2:10">
      <c r="B22" s="22"/>
      <c r="C22" s="22"/>
      <c r="D22" s="21"/>
      <c r="E22" s="22"/>
      <c r="F22" s="22"/>
      <c r="G22" s="22"/>
      <c r="H22" s="22"/>
      <c r="I22" s="22"/>
      <c r="J22" s="22"/>
    </row>
    <row r="23" spans="2:10">
      <c r="B23" s="22"/>
      <c r="C23" s="22"/>
      <c r="D23" s="21"/>
      <c r="E23" s="22"/>
      <c r="F23" s="22"/>
      <c r="G23" s="22"/>
      <c r="H23" s="22"/>
      <c r="I23" s="22"/>
      <c r="J23" s="22"/>
    </row>
    <row r="24" spans="2:10">
      <c r="B24" s="22"/>
      <c r="C24" s="22"/>
      <c r="D24" s="21"/>
      <c r="E24" s="22"/>
      <c r="F24" s="22"/>
      <c r="G24" s="22"/>
      <c r="H24" s="22"/>
      <c r="I24" s="22"/>
      <c r="J24" s="22"/>
    </row>
    <row r="25" spans="2:10">
      <c r="B25" s="22"/>
      <c r="C25" s="22"/>
      <c r="D25" s="21"/>
      <c r="E25" s="22"/>
      <c r="F25" s="22"/>
      <c r="G25" s="22"/>
      <c r="H25" s="22"/>
      <c r="I25" s="22"/>
      <c r="J25" s="22"/>
    </row>
    <row r="26" spans="3:5">
      <c r="C26" s="1"/>
      <c r="D26" s="1"/>
      <c r="E26" s="1"/>
    </row>
    <row r="27" spans="3:5">
      <c r="C27" s="1"/>
      <c r="D27" s="1"/>
      <c r="E27" s="1"/>
    </row>
    <row r="28" spans="3:5">
      <c r="C28" s="1"/>
      <c r="D28" s="1"/>
      <c r="E28" s="1"/>
    </row>
    <row r="29" spans="3:5">
      <c r="C29" s="1"/>
      <c r="D29" s="1"/>
      <c r="E29" s="1"/>
    </row>
    <row r="30" spans="3:5">
      <c r="C30" s="1"/>
      <c r="D30" s="1"/>
      <c r="E30" s="1"/>
    </row>
    <row r="31" spans="3:5">
      <c r="C31" s="1"/>
      <c r="D31" s="1"/>
      <c r="E31" s="1"/>
    </row>
    <row r="32" spans="3:5">
      <c r="C32" s="1"/>
      <c r="D32" s="1"/>
      <c r="E32" s="1"/>
    </row>
    <row r="33" spans="3:5">
      <c r="C33" s="1"/>
      <c r="D33" s="1"/>
      <c r="E33" s="1"/>
    </row>
    <row r="34" spans="3:5">
      <c r="C34" s="1"/>
      <c r="D34" s="1"/>
      <c r="E34" s="1"/>
    </row>
    <row r="35" spans="3:5">
      <c r="C35" s="1"/>
      <c r="D35" s="1"/>
      <c r="E35" s="1"/>
    </row>
    <row r="36" spans="3:5">
      <c r="C36" s="1"/>
      <c r="D36" s="1"/>
      <c r="E36" s="1"/>
    </row>
    <row r="37" spans="3:5">
      <c r="C37" s="1"/>
      <c r="D37" s="1"/>
      <c r="E37" s="1"/>
    </row>
    <row r="38" spans="3:5">
      <c r="C38" s="1"/>
      <c r="D38" s="1"/>
      <c r="E38" s="1"/>
    </row>
    <row r="39" spans="3:5">
      <c r="C39" s="1"/>
      <c r="D39" s="1"/>
      <c r="E39" s="1"/>
    </row>
    <row r="40" spans="3:5">
      <c r="C40" s="1"/>
      <c r="D40" s="1"/>
      <c r="E40" s="1"/>
    </row>
    <row r="41" spans="3:5">
      <c r="C41" s="1"/>
      <c r="D41" s="1"/>
      <c r="E41" s="1"/>
    </row>
    <row r="42" spans="3:5">
      <c r="C42" s="1"/>
      <c r="D42" s="1"/>
      <c r="E42" s="1"/>
    </row>
    <row r="43" spans="3:5">
      <c r="C43" s="1"/>
      <c r="D43" s="1"/>
      <c r="E43" s="1"/>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F23" sqref="F23"/>
    </sheetView>
  </sheetViews>
  <sheetFormatPr defaultColWidth="9" defaultRowHeight="14.4"/>
  <cols>
    <col min="1" max="1" width="10.6666666666667" customWidth="1"/>
    <col min="2" max="10" width="18.5185185185185" customWidth="1"/>
  </cols>
  <sheetData>
    <row r="1" spans="1:10">
      <c r="A1" s="23" t="s">
        <v>0</v>
      </c>
      <c r="B1" s="24">
        <v>168</v>
      </c>
      <c r="C1" s="24">
        <v>171</v>
      </c>
      <c r="D1" s="24">
        <v>176</v>
      </c>
      <c r="E1" s="24">
        <v>177</v>
      </c>
      <c r="F1" s="24">
        <v>179</v>
      </c>
      <c r="G1" s="24">
        <v>181</v>
      </c>
      <c r="H1" s="24">
        <v>182</v>
      </c>
      <c r="I1" s="24">
        <v>183</v>
      </c>
      <c r="J1" s="24">
        <v>185</v>
      </c>
    </row>
    <row r="2" ht="28.8" spans="1:10">
      <c r="A2" s="23" t="s">
        <v>3</v>
      </c>
      <c r="B2" s="24" t="s">
        <v>24</v>
      </c>
      <c r="C2" s="24" t="s">
        <v>38</v>
      </c>
      <c r="D2" s="24" t="s">
        <v>51</v>
      </c>
      <c r="E2" s="24" t="s">
        <v>56</v>
      </c>
      <c r="F2" s="24" t="s">
        <v>68</v>
      </c>
      <c r="G2" s="24" t="s">
        <v>79</v>
      </c>
      <c r="H2" s="24" t="s">
        <v>88</v>
      </c>
      <c r="I2" s="24" t="s">
        <v>88</v>
      </c>
      <c r="J2" s="24" t="s">
        <v>97</v>
      </c>
    </row>
    <row r="3" ht="58" customHeight="1" spans="1:10">
      <c r="A3" s="23" t="s">
        <v>4</v>
      </c>
      <c r="B3" s="23" t="str">
        <f>_xlfn.DISPIMG("ID_97FF4CFCE9B94EB38616908DEC9FCA5A",1)</f>
        <v>=DISPIMG("ID_97FF4CFCE9B94EB38616908DEC9FCA5A",1)</v>
      </c>
      <c r="C3" s="23" t="str">
        <f>_xlfn.DISPIMG("ID_1312D4D980F447FCAF2473ADBBE9A9D5",1)</f>
        <v>=DISPIMG("ID_1312D4D980F447FCAF2473ADBBE9A9D5",1)</v>
      </c>
      <c r="D3" s="23" t="str">
        <f>_xlfn.DISPIMG("ID_38FE9E9787134FCA98CD1C6A306E670C",1)</f>
        <v>=DISPIMG("ID_38FE9E9787134FCA98CD1C6A306E670C",1)</v>
      </c>
      <c r="E3" s="23" t="str">
        <f>_xlfn.DISPIMG("ID_3F3415E078B541F0B9F308642931E79F",1)</f>
        <v>=DISPIMG("ID_3F3415E078B541F0B9F308642931E79F",1)</v>
      </c>
      <c r="F3" s="23" t="str">
        <f>_xlfn.DISPIMG("ID_C095003B1E93443FA1CDBC1018FA1399",1)</f>
        <v>=DISPIMG("ID_C095003B1E93443FA1CDBC1018FA1399",1)</v>
      </c>
      <c r="G3" s="23" t="str">
        <f>_xlfn.DISPIMG("ID_9C16F6C9051A41348A7DC614905AB777",1)</f>
        <v>=DISPIMG("ID_9C16F6C9051A41348A7DC614905AB777",1)</v>
      </c>
      <c r="H3" s="23" t="str">
        <f>_xlfn.DISPIMG("ID_6277A61B7AE748618209225C3D1B80CA",1)</f>
        <v>=DISPIMG("ID_6277A61B7AE748618209225C3D1B80CA",1)</v>
      </c>
      <c r="I3" s="23" t="str">
        <f>_xlfn.DISPIMG("ID_0CBF3276FC9846D58EDC3C1EAC933D6F",1)</f>
        <v>=DISPIMG("ID_0CBF3276FC9846D58EDC3C1EAC933D6F",1)</v>
      </c>
      <c r="J3" s="23" t="str">
        <f>_xlfn.DISPIMG("ID_3661758562F94B2E9D31884E146532D1",1)</f>
        <v>=DISPIMG("ID_3661758562F94B2E9D31884E146532D1",1)</v>
      </c>
    </row>
    <row r="4" spans="1:10">
      <c r="A4" s="23" t="s">
        <v>133</v>
      </c>
      <c r="B4" s="23"/>
      <c r="C4" s="23"/>
      <c r="D4" s="23"/>
      <c r="E4" s="23"/>
      <c r="F4" s="23"/>
      <c r="G4" s="23"/>
      <c r="H4" s="23"/>
      <c r="I4" s="23"/>
      <c r="J4" s="23"/>
    </row>
    <row r="5" spans="1:10">
      <c r="A5" s="23" t="s">
        <v>144</v>
      </c>
      <c r="B5" s="25"/>
      <c r="C5" s="25" t="s">
        <v>145</v>
      </c>
      <c r="D5" s="26" t="s">
        <v>146</v>
      </c>
      <c r="E5" s="27"/>
      <c r="F5" s="28"/>
      <c r="G5" s="29"/>
      <c r="H5" s="29" t="s">
        <v>147</v>
      </c>
      <c r="I5" s="29" t="s">
        <v>147</v>
      </c>
      <c r="J5" s="31"/>
    </row>
    <row r="6" spans="1:10">
      <c r="A6" s="24" t="s">
        <v>148</v>
      </c>
      <c r="B6" s="30"/>
      <c r="C6" s="30"/>
      <c r="D6" s="30"/>
      <c r="E6" s="30"/>
      <c r="F6" s="30"/>
      <c r="G6" s="30"/>
      <c r="H6" s="30" t="s">
        <v>149</v>
      </c>
      <c r="I6" s="30" t="s">
        <v>149</v>
      </c>
      <c r="J6" s="30"/>
    </row>
    <row r="7" spans="1:10">
      <c r="A7" s="24" t="s">
        <v>150</v>
      </c>
      <c r="B7" s="30"/>
      <c r="C7" s="30"/>
      <c r="D7" s="30"/>
      <c r="E7" s="30"/>
      <c r="F7" s="30"/>
      <c r="G7" s="30"/>
      <c r="H7" s="30"/>
      <c r="I7" s="30"/>
      <c r="J7" s="30"/>
    </row>
    <row r="8" spans="1:10">
      <c r="A8" s="3"/>
      <c r="B8" s="21"/>
      <c r="C8" s="21"/>
      <c r="D8" s="21"/>
      <c r="E8" s="21"/>
      <c r="F8" s="21"/>
      <c r="G8" s="21"/>
      <c r="H8" s="21"/>
      <c r="I8" s="21"/>
      <c r="J8" s="21"/>
    </row>
    <row r="9" spans="1:10">
      <c r="A9" s="3"/>
      <c r="B9" s="21"/>
      <c r="C9" s="21"/>
      <c r="D9" s="21"/>
      <c r="E9" s="21"/>
      <c r="F9" s="21"/>
      <c r="G9" s="21"/>
      <c r="H9" s="21"/>
      <c r="I9" s="21"/>
      <c r="J9" s="21"/>
    </row>
    <row r="10" spans="1:10">
      <c r="A10" s="3"/>
      <c r="B10" s="21"/>
      <c r="C10" s="21"/>
      <c r="D10" s="21"/>
      <c r="E10" s="21"/>
      <c r="F10" s="21"/>
      <c r="G10" s="21"/>
      <c r="H10" s="21"/>
      <c r="I10" s="21"/>
      <c r="J10" s="21"/>
    </row>
    <row r="11" spans="1:10">
      <c r="A11" s="3"/>
      <c r="B11" s="21"/>
      <c r="C11" s="21"/>
      <c r="D11" s="21"/>
      <c r="E11" s="21"/>
      <c r="F11" s="21"/>
      <c r="G11" s="21"/>
      <c r="H11" s="21"/>
      <c r="I11" s="21"/>
      <c r="J11" s="21"/>
    </row>
    <row r="12" spans="1:10">
      <c r="A12" s="3"/>
      <c r="B12" s="21"/>
      <c r="C12" s="21"/>
      <c r="D12" s="21"/>
      <c r="E12" s="21"/>
      <c r="F12" s="21"/>
      <c r="G12" s="21"/>
      <c r="H12" s="21"/>
      <c r="I12" s="21"/>
      <c r="J12" s="21"/>
    </row>
    <row r="13" spans="1:10">
      <c r="A13" s="3"/>
      <c r="B13" s="21"/>
      <c r="C13" s="21"/>
      <c r="D13" s="21"/>
      <c r="E13" s="21"/>
      <c r="F13" s="21"/>
      <c r="G13" s="21"/>
      <c r="H13" s="21"/>
      <c r="I13" s="21"/>
      <c r="J13" s="21"/>
    </row>
    <row r="14" spans="1:10">
      <c r="A14" s="3"/>
      <c r="B14" s="21"/>
      <c r="C14" s="21"/>
      <c r="D14" s="21"/>
      <c r="E14" s="21"/>
      <c r="F14" s="21"/>
      <c r="G14" s="21"/>
      <c r="H14" s="21"/>
      <c r="I14" s="21"/>
      <c r="J14" s="21"/>
    </row>
    <row r="15" spans="1:10">
      <c r="A15" s="3"/>
      <c r="B15" s="21"/>
      <c r="C15" s="21"/>
      <c r="D15" s="21"/>
      <c r="E15" s="21"/>
      <c r="F15" s="21"/>
      <c r="G15" s="21"/>
      <c r="H15" s="21"/>
      <c r="I15" s="21"/>
      <c r="J15" s="21"/>
    </row>
    <row r="16" spans="1:10">
      <c r="A16" s="3"/>
      <c r="B16" s="21"/>
      <c r="C16" s="21"/>
      <c r="D16" s="21"/>
      <c r="E16" s="21"/>
      <c r="F16" s="21"/>
      <c r="G16" s="21"/>
      <c r="H16" s="21"/>
      <c r="I16" s="21"/>
      <c r="J16" s="21"/>
    </row>
    <row r="17" spans="1:10">
      <c r="A17" s="3"/>
      <c r="B17" s="21"/>
      <c r="C17" s="21"/>
      <c r="D17" s="21"/>
      <c r="E17" s="21"/>
      <c r="F17" s="21"/>
      <c r="G17" s="21"/>
      <c r="H17" s="21"/>
      <c r="I17" s="21"/>
      <c r="J17" s="21"/>
    </row>
    <row r="18" spans="1:10">
      <c r="A18" s="3"/>
      <c r="B18" s="21"/>
      <c r="C18" s="21"/>
      <c r="D18" s="21"/>
      <c r="E18" s="21"/>
      <c r="F18" s="21"/>
      <c r="G18" s="21"/>
      <c r="H18" s="21"/>
      <c r="I18" s="21"/>
      <c r="J18" s="21"/>
    </row>
    <row r="19" spans="1:10">
      <c r="A19" s="3"/>
      <c r="B19" s="21"/>
      <c r="C19" s="21"/>
      <c r="D19" s="21"/>
      <c r="E19" s="21"/>
      <c r="F19" s="21"/>
      <c r="G19" s="21"/>
      <c r="H19" s="21"/>
      <c r="I19" s="21"/>
      <c r="J19" s="21"/>
    </row>
    <row r="20" spans="1:10">
      <c r="A20" s="3"/>
      <c r="B20" s="21"/>
      <c r="C20" s="21"/>
      <c r="D20" s="21"/>
      <c r="E20" s="21"/>
      <c r="F20" s="21"/>
      <c r="G20" s="21"/>
      <c r="H20" s="21"/>
      <c r="I20" s="21"/>
      <c r="J20" s="21"/>
    </row>
    <row r="21" spans="1:10">
      <c r="A21" s="3"/>
      <c r="B21" s="21"/>
      <c r="C21" s="21"/>
      <c r="D21" s="21"/>
      <c r="E21" s="21"/>
      <c r="F21" s="21"/>
      <c r="G21" s="21"/>
      <c r="H21" s="21"/>
      <c r="I21" s="21"/>
      <c r="J21" s="21"/>
    </row>
    <row r="22" spans="1:10">
      <c r="A22" s="3"/>
      <c r="B22" s="21"/>
      <c r="C22" s="21"/>
      <c r="D22" s="21"/>
      <c r="E22" s="21"/>
      <c r="F22" s="21"/>
      <c r="G22" s="21"/>
      <c r="H22" s="21"/>
      <c r="I22" s="21"/>
      <c r="J22" s="21"/>
    </row>
    <row r="23" spans="1:10">
      <c r="A23" s="3"/>
      <c r="B23" s="21"/>
      <c r="C23" s="21"/>
      <c r="D23" s="21"/>
      <c r="E23" s="21"/>
      <c r="F23" s="21"/>
      <c r="G23" s="21"/>
      <c r="H23" s="21"/>
      <c r="I23" s="21"/>
      <c r="J23" s="21"/>
    </row>
    <row r="24" spans="2:10">
      <c r="B24" s="22"/>
      <c r="C24" s="22"/>
      <c r="D24" s="21"/>
      <c r="E24" s="22"/>
      <c r="F24" s="22"/>
      <c r="G24" s="22"/>
      <c r="H24" s="22"/>
      <c r="I24" s="22"/>
      <c r="J24" s="22"/>
    </row>
    <row r="25" spans="2:10">
      <c r="B25" s="22"/>
      <c r="C25" s="22"/>
      <c r="D25" s="21"/>
      <c r="E25" s="22"/>
      <c r="F25" s="22"/>
      <c r="G25" s="22"/>
      <c r="H25" s="22"/>
      <c r="I25" s="22"/>
      <c r="J25" s="22"/>
    </row>
    <row r="26" spans="2:10">
      <c r="B26" s="22"/>
      <c r="C26" s="22"/>
      <c r="D26" s="21"/>
      <c r="E26" s="22"/>
      <c r="F26" s="22"/>
      <c r="G26" s="22"/>
      <c r="H26" s="22"/>
      <c r="I26" s="22"/>
      <c r="J26" s="22"/>
    </row>
    <row r="27" spans="2:10">
      <c r="B27" s="22"/>
      <c r="C27" s="22"/>
      <c r="D27" s="21"/>
      <c r="E27" s="22"/>
      <c r="F27" s="22"/>
      <c r="G27" s="22"/>
      <c r="H27" s="22"/>
      <c r="I27" s="22"/>
      <c r="J27" s="22"/>
    </row>
    <row r="28" spans="2:10">
      <c r="B28" s="22"/>
      <c r="C28" s="22"/>
      <c r="D28" s="21"/>
      <c r="E28" s="22"/>
      <c r="F28" s="22"/>
      <c r="G28" s="22"/>
      <c r="H28" s="22"/>
      <c r="I28" s="22"/>
      <c r="J28" s="22"/>
    </row>
    <row r="29" spans="3:5">
      <c r="C29" s="1"/>
      <c r="D29" s="1"/>
      <c r="E29" s="1"/>
    </row>
    <row r="30" spans="3:5">
      <c r="C30" s="1"/>
      <c r="D30" s="1"/>
      <c r="E30" s="1"/>
    </row>
    <row r="31" spans="3:5">
      <c r="C31" s="1"/>
      <c r="D31" s="1"/>
      <c r="E31" s="1"/>
    </row>
    <row r="32" spans="3:5">
      <c r="C32" s="1"/>
      <c r="D32" s="1"/>
      <c r="E32" s="1"/>
    </row>
    <row r="33" spans="3:5">
      <c r="C33" s="1"/>
      <c r="D33" s="1"/>
      <c r="E33" s="1"/>
    </row>
    <row r="34" spans="3:5">
      <c r="C34" s="1"/>
      <c r="D34" s="1"/>
      <c r="E34" s="1"/>
    </row>
    <row r="35" spans="3:5">
      <c r="C35" s="1"/>
      <c r="D35" s="1"/>
      <c r="E35" s="1"/>
    </row>
    <row r="36" spans="3:5">
      <c r="C36" s="1"/>
      <c r="D36" s="1"/>
      <c r="E36" s="1"/>
    </row>
    <row r="37" spans="3:5">
      <c r="C37" s="1"/>
      <c r="D37" s="1"/>
      <c r="E37" s="1"/>
    </row>
    <row r="38" spans="3:5">
      <c r="C38" s="1"/>
      <c r="D38" s="1"/>
      <c r="E38" s="1"/>
    </row>
    <row r="39" spans="3:5">
      <c r="C39" s="1"/>
      <c r="D39" s="1"/>
      <c r="E39" s="1"/>
    </row>
    <row r="40" spans="3:5">
      <c r="C40" s="1"/>
      <c r="D40" s="1"/>
      <c r="E40" s="1"/>
    </row>
    <row r="41" spans="3:5">
      <c r="C41" s="1"/>
      <c r="D41" s="1"/>
      <c r="E41" s="1"/>
    </row>
    <row r="42" spans="3:5">
      <c r="C42" s="1"/>
      <c r="D42" s="1"/>
      <c r="E42" s="1"/>
    </row>
    <row r="43" spans="3:5">
      <c r="C43" s="1"/>
      <c r="D43" s="1"/>
      <c r="E43" s="1"/>
    </row>
    <row r="44" spans="3:5">
      <c r="C44" s="1"/>
      <c r="D44" s="1"/>
      <c r="E44" s="1"/>
    </row>
    <row r="45" spans="3:5">
      <c r="C45" s="1"/>
      <c r="D45" s="1"/>
      <c r="E45" s="1"/>
    </row>
    <row r="46" spans="3:5">
      <c r="C46" s="1"/>
      <c r="D46" s="1"/>
      <c r="E46" s="1"/>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J3" sqref="J3"/>
    </sheetView>
  </sheetViews>
  <sheetFormatPr defaultColWidth="9" defaultRowHeight="14.4"/>
  <cols>
    <col min="1" max="1" width="11.8888888888889" customWidth="1"/>
    <col min="2" max="10" width="18.5185185185185" customWidth="1"/>
  </cols>
  <sheetData>
    <row r="1" spans="1:10">
      <c r="A1" s="14" t="s">
        <v>0</v>
      </c>
      <c r="B1" s="15">
        <v>168</v>
      </c>
      <c r="C1" s="15">
        <v>171</v>
      </c>
      <c r="D1" s="15">
        <v>176</v>
      </c>
      <c r="E1" s="16">
        <v>177</v>
      </c>
      <c r="F1" s="16">
        <v>179</v>
      </c>
      <c r="G1" s="15">
        <v>181</v>
      </c>
      <c r="H1" s="15">
        <v>182</v>
      </c>
      <c r="I1" s="15">
        <v>183</v>
      </c>
      <c r="J1" s="15">
        <v>185</v>
      </c>
    </row>
    <row r="2" ht="28.8" spans="1:10">
      <c r="A2" s="14" t="s">
        <v>3</v>
      </c>
      <c r="B2" s="15" t="s">
        <v>151</v>
      </c>
      <c r="C2" s="15" t="s">
        <v>152</v>
      </c>
      <c r="D2" s="15" t="s">
        <v>153</v>
      </c>
      <c r="E2" s="16" t="s">
        <v>132</v>
      </c>
      <c r="F2" s="16" t="s">
        <v>154</v>
      </c>
      <c r="G2" s="15" t="s">
        <v>155</v>
      </c>
      <c r="H2" s="15" t="s">
        <v>156</v>
      </c>
      <c r="I2" s="15" t="s">
        <v>156</v>
      </c>
      <c r="J2" s="15" t="s">
        <v>157</v>
      </c>
    </row>
    <row r="3" ht="58" customHeight="1" spans="1:10">
      <c r="A3" s="14" t="s">
        <v>4</v>
      </c>
      <c r="B3" s="14" t="str">
        <f>_xlfn.DISPIMG("ID_0421009AC72C4D9AA6C5DEFA0F637505",1)</f>
        <v>=DISPIMG("ID_0421009AC72C4D9AA6C5DEFA0F637505",1)</v>
      </c>
      <c r="C3" s="14" t="str">
        <f>_xlfn.DISPIMG("ID_255C4E5314874C7799C7BB6390E10144",1)</f>
        <v>=DISPIMG("ID_255C4E5314874C7799C7BB6390E10144",1)</v>
      </c>
      <c r="D3" s="14" t="str">
        <f>_xlfn.DISPIMG("ID_D0916777B9F04109969DE940A68304C3",1)</f>
        <v>=DISPIMG("ID_D0916777B9F04109969DE940A68304C3",1)</v>
      </c>
      <c r="E3" s="17" t="str">
        <f>_xlfn.DISPIMG("ID_95C43B87DB9A43DBA1676049FCC7CB73",1)</f>
        <v>=DISPIMG("ID_95C43B87DB9A43DBA1676049FCC7CB73",1)</v>
      </c>
      <c r="F3" s="17" t="str">
        <f>_xlfn.DISPIMG("ID_0E005F9F6235488F83B0D72549AE8292",1)</f>
        <v>=DISPIMG("ID_0E005F9F6235488F83B0D72549AE8292",1)</v>
      </c>
      <c r="G3" s="14" t="str">
        <f>_xlfn.DISPIMG("ID_F5BC0FEA0B054F8EB6C457C22A3EF296",1)</f>
        <v>=DISPIMG("ID_F5BC0FEA0B054F8EB6C457C22A3EF296",1)</v>
      </c>
      <c r="H3" s="14" t="str">
        <f>_xlfn.DISPIMG("ID_F7F27F53B4B1441EB1B3383AB73F0255",1)</f>
        <v>=DISPIMG("ID_F7F27F53B4B1441EB1B3383AB73F0255",1)</v>
      </c>
      <c r="I3" s="14" t="str">
        <f>_xlfn.DISPIMG("ID_937CD7C367E44AF5A0928291470ED883",1)</f>
        <v>=DISPIMG("ID_937CD7C367E44AF5A0928291470ED883",1)</v>
      </c>
      <c r="J3" s="14" t="str">
        <f>_xlfn.DISPIMG("ID_7D9A0E99111E4ECE9E0944FD5EA087ED",1)</f>
        <v>=DISPIMG("ID_7D9A0E99111E4ECE9E0944FD5EA087ED",1)</v>
      </c>
    </row>
    <row r="4" ht="43.2" spans="1:10">
      <c r="A4" s="15" t="s">
        <v>133</v>
      </c>
      <c r="B4" s="18" t="s">
        <v>158</v>
      </c>
      <c r="C4" s="18"/>
      <c r="D4" s="18" t="s">
        <v>159</v>
      </c>
      <c r="E4" s="19" t="s">
        <v>160</v>
      </c>
      <c r="F4" s="19" t="s">
        <v>161</v>
      </c>
      <c r="G4" s="18"/>
      <c r="H4" s="18"/>
      <c r="I4" s="18"/>
      <c r="J4" s="18"/>
    </row>
    <row r="5" ht="28.8" spans="1:10">
      <c r="A5" s="15" t="s">
        <v>162</v>
      </c>
      <c r="B5" s="18" t="s">
        <v>163</v>
      </c>
      <c r="C5" s="18" t="s">
        <v>163</v>
      </c>
      <c r="D5" s="18" t="s">
        <v>163</v>
      </c>
      <c r="E5" s="19"/>
      <c r="F5" s="19"/>
      <c r="G5" s="18" t="s">
        <v>163</v>
      </c>
      <c r="H5" s="18" t="s">
        <v>164</v>
      </c>
      <c r="I5" s="18" t="s">
        <v>164</v>
      </c>
      <c r="J5" s="18" t="s">
        <v>165</v>
      </c>
    </row>
    <row r="6" ht="43.2" spans="1:10">
      <c r="A6" s="15" t="s">
        <v>166</v>
      </c>
      <c r="B6" s="18" t="s">
        <v>26</v>
      </c>
      <c r="C6" s="18" t="s">
        <v>40</v>
      </c>
      <c r="D6" s="18" t="s">
        <v>54</v>
      </c>
      <c r="E6" s="19"/>
      <c r="F6" s="19"/>
      <c r="G6" s="18" t="s">
        <v>82</v>
      </c>
      <c r="H6" s="18" t="s">
        <v>90</v>
      </c>
      <c r="I6" s="18" t="s">
        <v>90</v>
      </c>
      <c r="J6" s="18" t="s">
        <v>99</v>
      </c>
    </row>
    <row r="7" ht="43.2" spans="1:10">
      <c r="A7" s="15" t="s">
        <v>167</v>
      </c>
      <c r="B7" s="18" t="s">
        <v>168</v>
      </c>
      <c r="C7" s="18" t="s">
        <v>169</v>
      </c>
      <c r="D7" s="18" t="s">
        <v>170</v>
      </c>
      <c r="E7" s="19"/>
      <c r="F7" s="19"/>
      <c r="G7" s="18" t="s">
        <v>171</v>
      </c>
      <c r="H7" s="18" t="s">
        <v>172</v>
      </c>
      <c r="I7" s="18" t="s">
        <v>172</v>
      </c>
      <c r="J7" s="18" t="s">
        <v>173</v>
      </c>
    </row>
    <row r="8" ht="57.6" spans="1:10">
      <c r="A8" s="20" t="s">
        <v>174</v>
      </c>
      <c r="B8" s="20" t="s">
        <v>175</v>
      </c>
      <c r="C8" s="20" t="s">
        <v>176</v>
      </c>
      <c r="D8" s="18" t="s">
        <v>177</v>
      </c>
      <c r="E8" s="19"/>
      <c r="F8" s="19"/>
      <c r="G8" s="20" t="s">
        <v>178</v>
      </c>
      <c r="H8" s="20" t="s">
        <v>175</v>
      </c>
      <c r="I8" s="20" t="s">
        <v>175</v>
      </c>
      <c r="J8" s="20" t="s">
        <v>175</v>
      </c>
    </row>
    <row r="9" spans="1:10">
      <c r="A9" s="3"/>
      <c r="B9" s="21"/>
      <c r="C9" s="21"/>
      <c r="D9" s="21"/>
      <c r="E9" s="21"/>
      <c r="F9" s="21"/>
      <c r="G9" s="21"/>
      <c r="H9" s="21"/>
      <c r="I9" s="21"/>
      <c r="J9" s="21"/>
    </row>
    <row r="10" spans="1:10">
      <c r="A10" s="3"/>
      <c r="B10" s="21"/>
      <c r="C10" s="21"/>
      <c r="D10" s="21"/>
      <c r="E10" s="21"/>
      <c r="F10" s="21"/>
      <c r="G10" s="21"/>
      <c r="H10" s="21"/>
      <c r="I10" s="21"/>
      <c r="J10" s="21"/>
    </row>
    <row r="11" spans="1:10">
      <c r="A11" s="3"/>
      <c r="B11" s="21"/>
      <c r="C11" s="21"/>
      <c r="D11" s="21"/>
      <c r="E11" s="21"/>
      <c r="F11" s="21"/>
      <c r="G11" s="21"/>
      <c r="H11" s="21"/>
      <c r="I11" s="21"/>
      <c r="J11" s="21"/>
    </row>
    <row r="12" spans="1:10">
      <c r="A12" s="3"/>
      <c r="B12" s="21"/>
      <c r="C12" s="21"/>
      <c r="D12" s="21"/>
      <c r="E12" s="21"/>
      <c r="F12" s="21"/>
      <c r="G12" s="21"/>
      <c r="H12" s="21"/>
      <c r="I12" s="21"/>
      <c r="J12" s="21"/>
    </row>
    <row r="13" spans="1:10">
      <c r="A13" s="3"/>
      <c r="B13" s="21"/>
      <c r="C13" s="21"/>
      <c r="D13" s="21"/>
      <c r="E13" s="21"/>
      <c r="F13" s="21"/>
      <c r="G13" s="21"/>
      <c r="H13" s="21"/>
      <c r="I13" s="21"/>
      <c r="J13" s="21"/>
    </row>
    <row r="14" spans="1:10">
      <c r="A14" s="3"/>
      <c r="B14" s="21"/>
      <c r="C14" s="21"/>
      <c r="D14" s="21"/>
      <c r="E14" s="21"/>
      <c r="F14" s="21"/>
      <c r="G14" s="21"/>
      <c r="H14" s="21"/>
      <c r="I14" s="21"/>
      <c r="J14" s="21"/>
    </row>
    <row r="15" spans="1:10">
      <c r="A15" s="3"/>
      <c r="B15" s="21"/>
      <c r="C15" s="21"/>
      <c r="D15" s="21"/>
      <c r="E15" s="21"/>
      <c r="F15" s="21"/>
      <c r="G15" s="21"/>
      <c r="H15" s="21"/>
      <c r="I15" s="21"/>
      <c r="J15" s="21"/>
    </row>
    <row r="16" spans="1:10">
      <c r="A16" s="3"/>
      <c r="B16" s="21"/>
      <c r="C16" s="21"/>
      <c r="D16" s="21"/>
      <c r="E16" s="21"/>
      <c r="F16" s="21"/>
      <c r="G16" s="21"/>
      <c r="H16" s="21"/>
      <c r="I16" s="21"/>
      <c r="J16" s="21"/>
    </row>
    <row r="17" spans="1:10">
      <c r="A17" s="3"/>
      <c r="B17" s="21"/>
      <c r="C17" s="21"/>
      <c r="D17" s="21"/>
      <c r="E17" s="21"/>
      <c r="F17" s="21"/>
      <c r="G17" s="21"/>
      <c r="H17" s="21"/>
      <c r="I17" s="21"/>
      <c r="J17" s="21"/>
    </row>
    <row r="18" spans="1:10">
      <c r="A18" s="3"/>
      <c r="B18" s="21"/>
      <c r="C18" s="21"/>
      <c r="D18" s="21"/>
      <c r="E18" s="21"/>
      <c r="F18" s="21"/>
      <c r="G18" s="21"/>
      <c r="H18" s="21"/>
      <c r="I18" s="21"/>
      <c r="J18" s="21"/>
    </row>
    <row r="19" spans="1:10">
      <c r="A19" s="3"/>
      <c r="B19" s="21"/>
      <c r="C19" s="21"/>
      <c r="D19" s="21"/>
      <c r="E19" s="21"/>
      <c r="F19" s="21"/>
      <c r="G19" s="21"/>
      <c r="H19" s="21"/>
      <c r="I19" s="21"/>
      <c r="J19" s="21"/>
    </row>
    <row r="20" spans="1:10">
      <c r="A20" s="3"/>
      <c r="B20" s="21"/>
      <c r="C20" s="21"/>
      <c r="D20" s="21"/>
      <c r="E20" s="21"/>
      <c r="F20" s="21"/>
      <c r="G20" s="21"/>
      <c r="H20" s="21"/>
      <c r="I20" s="21"/>
      <c r="J20" s="21"/>
    </row>
    <row r="21" spans="1:10">
      <c r="A21" s="3"/>
      <c r="B21" s="21"/>
      <c r="C21" s="21"/>
      <c r="D21" s="21"/>
      <c r="E21" s="21"/>
      <c r="F21" s="21"/>
      <c r="G21" s="21"/>
      <c r="H21" s="21"/>
      <c r="I21" s="21"/>
      <c r="J21" s="21"/>
    </row>
    <row r="22" spans="1:10">
      <c r="A22" s="3"/>
      <c r="B22" s="21"/>
      <c r="C22" s="21"/>
      <c r="D22" s="21"/>
      <c r="E22" s="21"/>
      <c r="F22" s="21"/>
      <c r="G22" s="21"/>
      <c r="H22" s="21"/>
      <c r="I22" s="21"/>
      <c r="J22" s="21"/>
    </row>
    <row r="23" spans="1:10">
      <c r="A23" s="3"/>
      <c r="B23" s="21"/>
      <c r="C23" s="21"/>
      <c r="D23" s="21"/>
      <c r="E23" s="21"/>
      <c r="F23" s="21"/>
      <c r="G23" s="21"/>
      <c r="H23" s="21"/>
      <c r="I23" s="21"/>
      <c r="J23" s="21"/>
    </row>
    <row r="24" spans="1:10">
      <c r="A24" s="3"/>
      <c r="B24" s="21"/>
      <c r="C24" s="21"/>
      <c r="D24" s="21"/>
      <c r="E24" s="21"/>
      <c r="F24" s="21"/>
      <c r="G24" s="21"/>
      <c r="H24" s="21"/>
      <c r="I24" s="21"/>
      <c r="J24" s="21"/>
    </row>
    <row r="25" spans="1:10">
      <c r="A25" s="3"/>
      <c r="B25" s="21"/>
      <c r="C25" s="21"/>
      <c r="D25" s="21"/>
      <c r="E25" s="21"/>
      <c r="F25" s="21"/>
      <c r="G25" s="21"/>
      <c r="H25" s="21"/>
      <c r="I25" s="21"/>
      <c r="J25" s="21"/>
    </row>
    <row r="26" spans="2:10">
      <c r="B26" s="22"/>
      <c r="C26" s="22"/>
      <c r="D26" s="21"/>
      <c r="E26" s="22"/>
      <c r="F26" s="22"/>
      <c r="G26" s="22"/>
      <c r="H26" s="22"/>
      <c r="I26" s="22"/>
      <c r="J26" s="22"/>
    </row>
    <row r="27" spans="2:10">
      <c r="B27" s="22"/>
      <c r="C27" s="22"/>
      <c r="D27" s="21"/>
      <c r="E27" s="22"/>
      <c r="F27" s="22"/>
      <c r="G27" s="22"/>
      <c r="H27" s="22"/>
      <c r="I27" s="22"/>
      <c r="J27" s="22"/>
    </row>
    <row r="28" spans="2:10">
      <c r="B28" s="22"/>
      <c r="C28" s="22"/>
      <c r="D28" s="21"/>
      <c r="E28" s="22"/>
      <c r="F28" s="22"/>
      <c r="G28" s="22"/>
      <c r="H28" s="22"/>
      <c r="I28" s="22"/>
      <c r="J28" s="22"/>
    </row>
    <row r="29" spans="2:10">
      <c r="B29" s="22"/>
      <c r="C29" s="22"/>
      <c r="D29" s="21"/>
      <c r="E29" s="22"/>
      <c r="F29" s="22"/>
      <c r="G29" s="22"/>
      <c r="H29" s="22"/>
      <c r="I29" s="22"/>
      <c r="J29" s="22"/>
    </row>
    <row r="30" spans="2:10">
      <c r="B30" s="22"/>
      <c r="C30" s="22"/>
      <c r="D30" s="21"/>
      <c r="E30" s="22"/>
      <c r="F30" s="22"/>
      <c r="G30" s="22"/>
      <c r="H30" s="22"/>
      <c r="I30" s="22"/>
      <c r="J30" s="22"/>
    </row>
    <row r="31" spans="3:5">
      <c r="C31" s="1"/>
      <c r="D31" s="1"/>
      <c r="E31" s="1"/>
    </row>
    <row r="32" spans="3:5">
      <c r="C32" s="1"/>
      <c r="D32" s="1"/>
      <c r="E32" s="1"/>
    </row>
    <row r="33" spans="3:5">
      <c r="C33" s="1"/>
      <c r="D33" s="1"/>
      <c r="E33" s="1"/>
    </row>
    <row r="34" spans="3:5">
      <c r="C34" s="1"/>
      <c r="D34" s="1"/>
      <c r="E34" s="1"/>
    </row>
    <row r="35" spans="3:5">
      <c r="C35" s="1"/>
      <c r="D35" s="1"/>
      <c r="E35" s="1"/>
    </row>
    <row r="36" spans="3:5">
      <c r="C36" s="1"/>
      <c r="D36" s="1"/>
      <c r="E36" s="1"/>
    </row>
    <row r="37" spans="3:5">
      <c r="C37" s="1"/>
      <c r="D37" s="1"/>
      <c r="E37" s="1"/>
    </row>
    <row r="38" spans="3:5">
      <c r="C38" s="1"/>
      <c r="D38" s="1"/>
      <c r="E38" s="1"/>
    </row>
    <row r="39" spans="3:5">
      <c r="C39" s="1"/>
      <c r="D39" s="1"/>
      <c r="E39" s="1"/>
    </row>
    <row r="40" spans="3:5">
      <c r="C40" s="1"/>
      <c r="D40" s="1"/>
      <c r="E40" s="1"/>
    </row>
    <row r="41" spans="3:5">
      <c r="C41" s="1"/>
      <c r="D41" s="1"/>
      <c r="E41" s="1"/>
    </row>
    <row r="42" spans="3:5">
      <c r="C42" s="1"/>
      <c r="D42" s="1"/>
      <c r="E42" s="1"/>
    </row>
    <row r="43" spans="3:5">
      <c r="C43" s="1"/>
      <c r="D43" s="1"/>
      <c r="E43" s="1"/>
    </row>
    <row r="44" spans="3:5">
      <c r="C44" s="1"/>
      <c r="D44" s="1"/>
      <c r="E44" s="1"/>
    </row>
    <row r="45" spans="3:5">
      <c r="C45" s="1"/>
      <c r="D45" s="1"/>
      <c r="E45" s="1"/>
    </row>
    <row r="46" spans="3:5">
      <c r="C46" s="1"/>
      <c r="D46" s="1"/>
      <c r="E46" s="1"/>
    </row>
    <row r="47" spans="3:5">
      <c r="C47" s="1"/>
      <c r="D47" s="1"/>
      <c r="E47" s="1"/>
    </row>
    <row r="48" spans="3:5">
      <c r="C48" s="1"/>
      <c r="D48" s="1"/>
      <c r="E48" s="1"/>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130" zoomScaleNormal="130" topLeftCell="A6" workbookViewId="0">
      <selection activeCell="F18" sqref="F18"/>
    </sheetView>
  </sheetViews>
  <sheetFormatPr defaultColWidth="8.88888888888889" defaultRowHeight="14.4" outlineLevelCol="2"/>
  <cols>
    <col min="1" max="1" width="24.2222222222222" style="6" customWidth="1"/>
    <col min="2" max="2" width="12.2962962962963" customWidth="1"/>
    <col min="3" max="3" width="56.8888888888889" customWidth="1"/>
  </cols>
  <sheetData>
    <row r="1" spans="1:3">
      <c r="A1" s="7" t="s">
        <v>179</v>
      </c>
      <c r="B1" s="7" t="s">
        <v>4</v>
      </c>
      <c r="C1" s="7" t="s">
        <v>180</v>
      </c>
    </row>
    <row r="2" ht="45.6" spans="1:3">
      <c r="A2" s="8" t="s">
        <v>24</v>
      </c>
      <c r="B2" s="9" t="str">
        <f>_xlfn.DISPIMG("ID_0BF6D70113854469B45272A4F95C636A",1)</f>
        <v>=DISPIMG("ID_0BF6D70113854469B45272A4F95C636A",1)</v>
      </c>
      <c r="C2" s="10" t="s">
        <v>181</v>
      </c>
    </row>
    <row r="3" ht="45.6" spans="1:3">
      <c r="A3" s="8" t="s">
        <v>38</v>
      </c>
      <c r="B3" s="9" t="str">
        <f>_xlfn.DISPIMG("ID_AF79FAD92F914DFD9B195501FD1D854C",1)</f>
        <v>=DISPIMG("ID_AF79FAD92F914DFD9B195501FD1D854C",1)</v>
      </c>
      <c r="C3" s="10" t="s">
        <v>181</v>
      </c>
    </row>
    <row r="4" ht="45.6" spans="1:3">
      <c r="A4" s="8" t="s">
        <v>51</v>
      </c>
      <c r="B4" s="9" t="str">
        <f>_xlfn.DISPIMG("ID_350A048D99D24EE99017383DD130FC64",1)</f>
        <v>=DISPIMG("ID_350A048D99D24EE99017383DD130FC64",1)</v>
      </c>
      <c r="C4" s="10" t="s">
        <v>182</v>
      </c>
    </row>
    <row r="5" ht="45.6" spans="1:3">
      <c r="A5" s="8" t="s">
        <v>56</v>
      </c>
      <c r="B5" s="9" t="str">
        <f>_xlfn.DISPIMG("ID_787960DEE1424A28905BC1936516BE75",1)</f>
        <v>=DISPIMG("ID_787960DEE1424A28905BC1936516BE75",1)</v>
      </c>
      <c r="C5" s="10" t="s">
        <v>160</v>
      </c>
    </row>
    <row r="6" ht="45.6" spans="1:3">
      <c r="A6" s="8" t="s">
        <v>68</v>
      </c>
      <c r="B6" s="9" t="str">
        <f>_xlfn.DISPIMG("ID_85E923FAF376495AB20CBD205DDB2E84",1)</f>
        <v>=DISPIMG("ID_85E923FAF376495AB20CBD205DDB2E84",1)</v>
      </c>
      <c r="C6" s="10" t="s">
        <v>183</v>
      </c>
    </row>
    <row r="7" ht="45.6" spans="1:3">
      <c r="A7" s="8" t="s">
        <v>79</v>
      </c>
      <c r="B7" s="9" t="str">
        <f>_xlfn.DISPIMG("ID_CAC0939208614B7D9956ED841083631E",1)</f>
        <v>=DISPIMG("ID_CAC0939208614B7D9956ED841083631E",1)</v>
      </c>
      <c r="C7" s="10" t="s">
        <v>181</v>
      </c>
    </row>
    <row r="8" ht="45.6" spans="1:3">
      <c r="A8" s="11" t="s">
        <v>88</v>
      </c>
      <c r="B8" s="12" t="str">
        <f>_xlfn.DISPIMG("ID_7F51845DB2F14D76B377B7A660FF6072",1)</f>
        <v>=DISPIMG("ID_7F51845DB2F14D76B377B7A660FF6072",1)</v>
      </c>
      <c r="C8" s="13" t="s">
        <v>184</v>
      </c>
    </row>
    <row r="9" ht="45.6" spans="1:3">
      <c r="A9" s="11" t="s">
        <v>88</v>
      </c>
      <c r="B9" s="12" t="str">
        <f>_xlfn.DISPIMG("ID_BA5945506B2244E0A49B3BAF1A6DCBDE",1)</f>
        <v>=DISPIMG("ID_BA5945506B2244E0A49B3BAF1A6DCBDE",1)</v>
      </c>
      <c r="C9" s="13" t="s">
        <v>184</v>
      </c>
    </row>
    <row r="10" ht="45.6" spans="1:3">
      <c r="A10" s="8" t="s">
        <v>97</v>
      </c>
      <c r="B10" s="9" t="str">
        <f>_xlfn.DISPIMG("ID_A4D885B8EC3B42C3827086BD79698216",1)</f>
        <v>=DISPIMG("ID_A4D885B8EC3B42C3827086BD79698216",1)</v>
      </c>
      <c r="C10" s="10" t="s">
        <v>181</v>
      </c>
    </row>
    <row r="11" spans="2:2">
      <c r="B11" s="1"/>
    </row>
    <row r="12" spans="2:2">
      <c r="B12" s="1"/>
    </row>
    <row r="13" spans="2:2">
      <c r="B13" s="1"/>
    </row>
    <row r="14" spans="2:2">
      <c r="B14" s="1"/>
    </row>
    <row r="15" spans="2:2">
      <c r="B15" s="1"/>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zoomScale="115" zoomScaleNormal="115" topLeftCell="E4" workbookViewId="0">
      <selection activeCell="N15" sqref="N15"/>
    </sheetView>
  </sheetViews>
  <sheetFormatPr defaultColWidth="8.88888888888889" defaultRowHeight="14.4"/>
  <cols>
    <col min="3" max="3" width="43.4444444444444" customWidth="1"/>
    <col min="8" max="8" width="21.7777777777778" customWidth="1"/>
    <col min="9" max="9" width="8.44444444444444" customWidth="1"/>
    <col min="12" max="12" width="48.7777777777778" customWidth="1"/>
  </cols>
  <sheetData>
    <row r="1" ht="100.8" spans="1:19">
      <c r="A1" s="2" t="s">
        <v>0</v>
      </c>
      <c r="B1" s="2" t="s">
        <v>185</v>
      </c>
      <c r="C1" s="2" t="s">
        <v>186</v>
      </c>
      <c r="D1" s="2" t="s">
        <v>1</v>
      </c>
      <c r="E1" s="2" t="s">
        <v>187</v>
      </c>
      <c r="F1" s="2" t="s">
        <v>188</v>
      </c>
      <c r="G1" s="2" t="s">
        <v>189</v>
      </c>
      <c r="H1" s="2" t="s">
        <v>3</v>
      </c>
      <c r="I1" s="2" t="s">
        <v>4</v>
      </c>
      <c r="J1" s="2" t="s">
        <v>6</v>
      </c>
      <c r="K1" s="2" t="s">
        <v>190</v>
      </c>
      <c r="L1" s="2" t="s">
        <v>191</v>
      </c>
      <c r="M1" s="2" t="s">
        <v>192</v>
      </c>
      <c r="N1" s="2" t="s">
        <v>193</v>
      </c>
      <c r="O1" s="2" t="s">
        <v>194</v>
      </c>
      <c r="P1" s="2" t="s">
        <v>195</v>
      </c>
      <c r="Q1" s="2" t="s">
        <v>196</v>
      </c>
      <c r="R1" s="2" t="s">
        <v>197</v>
      </c>
      <c r="S1" s="2" t="s">
        <v>198</v>
      </c>
    </row>
    <row r="2" s="1" customFormat="1" ht="50" customHeight="1" spans="2:14">
      <c r="B2" s="3">
        <v>168</v>
      </c>
      <c r="C2" s="4" t="s">
        <v>199</v>
      </c>
      <c r="D2" s="1" t="s">
        <v>23</v>
      </c>
      <c r="G2" s="1" t="s">
        <v>200</v>
      </c>
      <c r="H2" s="1" t="s">
        <v>24</v>
      </c>
      <c r="I2" s="1" t="str">
        <f>_xlfn.DISPIMG("ID_0BF6D70113854469B45272A4F95C636A",1)</f>
        <v>=DISPIMG("ID_0BF6D70113854469B45272A4F95C636A",1)</v>
      </c>
      <c r="J2" s="3"/>
      <c r="K2" s="3" t="s">
        <v>26</v>
      </c>
      <c r="L2" s="3" t="s">
        <v>201</v>
      </c>
      <c r="N2" s="5">
        <v>1.31</v>
      </c>
    </row>
    <row r="3" s="1" customFormat="1" ht="50" customHeight="1" spans="2:14">
      <c r="B3" s="3">
        <v>171</v>
      </c>
      <c r="C3" s="1" t="s">
        <v>199</v>
      </c>
      <c r="D3" s="1" t="s">
        <v>37</v>
      </c>
      <c r="G3" s="1" t="s">
        <v>200</v>
      </c>
      <c r="H3" s="1" t="s">
        <v>38</v>
      </c>
      <c r="I3" s="1" t="str">
        <f>_xlfn.DISPIMG("ID_AF79FAD92F914DFD9B195501FD1D854C",1)</f>
        <v>=DISPIMG("ID_AF79FAD92F914DFD9B195501FD1D854C",1)</v>
      </c>
      <c r="J3" s="3"/>
      <c r="K3" s="3" t="s">
        <v>40</v>
      </c>
      <c r="L3" s="3" t="s">
        <v>201</v>
      </c>
      <c r="N3" s="5" t="s">
        <v>202</v>
      </c>
    </row>
    <row r="4" s="1" customFormat="1" ht="50" customHeight="1" spans="2:14">
      <c r="B4" s="3">
        <v>176</v>
      </c>
      <c r="C4" s="1" t="s">
        <v>199</v>
      </c>
      <c r="D4" s="1" t="s">
        <v>50</v>
      </c>
      <c r="G4" s="1" t="s">
        <v>200</v>
      </c>
      <c r="H4" s="1" t="s">
        <v>51</v>
      </c>
      <c r="I4" s="1" t="str">
        <f>_xlfn.DISPIMG("ID_350A048D99D24EE99017383DD130FC64",1)</f>
        <v>=DISPIMG("ID_350A048D99D24EE99017383DD130FC64",1)</v>
      </c>
      <c r="J4" s="3" t="s">
        <v>53</v>
      </c>
      <c r="K4" s="3" t="s">
        <v>54</v>
      </c>
      <c r="L4" s="3" t="s">
        <v>203</v>
      </c>
      <c r="M4" s="1" t="s">
        <v>204</v>
      </c>
      <c r="N4" s="5">
        <v>5.6</v>
      </c>
    </row>
    <row r="5" s="1" customFormat="1" ht="57.6" spans="2:14">
      <c r="B5" s="3">
        <v>177</v>
      </c>
      <c r="C5" s="1" t="s">
        <v>199</v>
      </c>
      <c r="D5" s="1" t="s">
        <v>50</v>
      </c>
      <c r="G5" s="1" t="s">
        <v>200</v>
      </c>
      <c r="H5" s="1" t="s">
        <v>56</v>
      </c>
      <c r="I5" s="1" t="str">
        <f>_xlfn.DISPIMG("ID_787960DEE1424A28905BC1936516BE75",1)</f>
        <v>=DISPIMG("ID_787960DEE1424A28905BC1936516BE75",1)</v>
      </c>
      <c r="J5" s="3" t="s">
        <v>58</v>
      </c>
      <c r="K5" s="3" t="s">
        <v>59</v>
      </c>
      <c r="L5" s="3" t="s">
        <v>203</v>
      </c>
      <c r="M5" s="1" t="s">
        <v>204</v>
      </c>
      <c r="N5" s="5" t="s">
        <v>205</v>
      </c>
    </row>
    <row r="6" s="1" customFormat="1" ht="50" customHeight="1" spans="2:14">
      <c r="B6" s="3">
        <v>179</v>
      </c>
      <c r="C6" s="1" t="s">
        <v>199</v>
      </c>
      <c r="D6" s="1" t="s">
        <v>50</v>
      </c>
      <c r="G6" s="1" t="s">
        <v>200</v>
      </c>
      <c r="H6" s="1" t="s">
        <v>68</v>
      </c>
      <c r="I6" s="1" t="str">
        <f>_xlfn.DISPIMG("ID_85E923FAF376495AB20CBD205DDB2E84",1)</f>
        <v>=DISPIMG("ID_85E923FAF376495AB20CBD205DDB2E84",1)</v>
      </c>
      <c r="J6" s="3" t="s">
        <v>69</v>
      </c>
      <c r="K6" s="3" t="s">
        <v>70</v>
      </c>
      <c r="L6" s="3" t="s">
        <v>203</v>
      </c>
      <c r="M6" s="1" t="s">
        <v>206</v>
      </c>
      <c r="N6" s="5" t="s">
        <v>207</v>
      </c>
    </row>
    <row r="7" s="1" customFormat="1" ht="50" customHeight="1" spans="2:14">
      <c r="B7" s="3">
        <v>181</v>
      </c>
      <c r="C7" s="1" t="s">
        <v>199</v>
      </c>
      <c r="D7" s="1" t="s">
        <v>23</v>
      </c>
      <c r="G7" s="1" t="s">
        <v>200</v>
      </c>
      <c r="H7" s="1" t="s">
        <v>79</v>
      </c>
      <c r="I7" s="1" t="str">
        <f>_xlfn.DISPIMG("ID_CAC0939208614B7D9956ED841083631E",1)</f>
        <v>=DISPIMG("ID_CAC0939208614B7D9956ED841083631E",1)</v>
      </c>
      <c r="J7" s="3" t="s">
        <v>81</v>
      </c>
      <c r="K7" s="3" t="s">
        <v>82</v>
      </c>
      <c r="L7" s="3" t="s">
        <v>208</v>
      </c>
      <c r="M7" s="1"/>
      <c r="N7" s="5" t="s">
        <v>83</v>
      </c>
    </row>
    <row r="8" s="1" customFormat="1" ht="50" customHeight="1" spans="2:14">
      <c r="B8" s="3">
        <v>182</v>
      </c>
      <c r="C8" s="1" t="s">
        <v>199</v>
      </c>
      <c r="D8" s="1" t="s">
        <v>23</v>
      </c>
      <c r="G8" s="1" t="s">
        <v>200</v>
      </c>
      <c r="H8" s="1" t="s">
        <v>88</v>
      </c>
      <c r="I8" s="1" t="str">
        <f>_xlfn.DISPIMG("ID_7F51845DB2F14D76B377B7A660FF6072",1)</f>
        <v>=DISPIMG("ID_7F51845DB2F14D76B377B7A660FF6072",1)</v>
      </c>
      <c r="J8" s="3"/>
      <c r="K8" s="3" t="s">
        <v>90</v>
      </c>
      <c r="L8" s="3" t="s">
        <v>209</v>
      </c>
      <c r="M8" s="1" t="s">
        <v>210</v>
      </c>
      <c r="N8" s="5">
        <v>1.2</v>
      </c>
    </row>
    <row r="9" s="1" customFormat="1" ht="50" customHeight="1" spans="2:14">
      <c r="B9" s="3">
        <v>183</v>
      </c>
      <c r="C9" s="1" t="s">
        <v>199</v>
      </c>
      <c r="D9" s="1" t="s">
        <v>23</v>
      </c>
      <c r="G9" s="1" t="s">
        <v>200</v>
      </c>
      <c r="H9" s="1" t="s">
        <v>88</v>
      </c>
      <c r="I9" s="1" t="str">
        <f>_xlfn.DISPIMG("ID_BA5945506B2244E0A49B3BAF1A6DCBDE",1)</f>
        <v>=DISPIMG("ID_BA5945506B2244E0A49B3BAF1A6DCBDE",1)</v>
      </c>
      <c r="J9" s="3"/>
      <c r="K9" s="3" t="s">
        <v>90</v>
      </c>
      <c r="L9" s="3" t="s">
        <v>209</v>
      </c>
      <c r="M9" s="1" t="s">
        <v>210</v>
      </c>
      <c r="N9" s="5">
        <v>1.2</v>
      </c>
    </row>
    <row r="10" s="1" customFormat="1" ht="50" customHeight="1" spans="2:14">
      <c r="B10" s="3">
        <v>185</v>
      </c>
      <c r="C10" s="1" t="s">
        <v>199</v>
      </c>
      <c r="D10" s="1" t="s">
        <v>50</v>
      </c>
      <c r="G10" s="1" t="s">
        <v>200</v>
      </c>
      <c r="H10" s="1" t="s">
        <v>97</v>
      </c>
      <c r="I10" s="1" t="str">
        <f>_xlfn.DISPIMG("ID_A4D885B8EC3B42C3827086BD79698216",1)</f>
        <v>=DISPIMG("ID_A4D885B8EC3B42C3827086BD79698216",1)</v>
      </c>
      <c r="J10" s="3"/>
      <c r="K10" s="3" t="s">
        <v>99</v>
      </c>
      <c r="L10" s="3" t="s">
        <v>201</v>
      </c>
      <c r="N10" s="5" t="s">
        <v>211</v>
      </c>
    </row>
    <row r="11" s="1" customFormat="1" spans="8:11">
      <c r="H11" s="3"/>
      <c r="J11" s="3"/>
      <c r="K11" s="3"/>
    </row>
    <row r="12" s="1" customFormat="1" spans="8:11">
      <c r="H12" s="3"/>
      <c r="J12" s="3"/>
      <c r="K12" s="3"/>
    </row>
    <row r="13" s="1" customFormat="1" spans="8:11">
      <c r="H13" s="3"/>
      <c r="J13" s="3"/>
      <c r="K13" s="3"/>
    </row>
    <row r="14" s="1" customFormat="1" spans="8:11">
      <c r="H14" s="3"/>
      <c r="J14" s="3"/>
      <c r="K14" s="3"/>
    </row>
    <row r="15" s="1" customFormat="1"/>
  </sheetData>
  <hyperlinks>
    <hyperlink ref="C2" r:id="rId1" display="https://jira.geedge.net/browse/OSS-380"/>
    <hyperlink ref="K2" r:id="rId2" display="secure.slice.free.vpn" tooltip="https://apkpure.net/slice-vpn-%E2%80%93-fast-simple-vpn/secure.slice.free.vpn/downloading"/>
    <hyperlink ref="K4" r:id="rId3" display="istark.vpn.starkreloaded" tooltip="https://apkpure.net/stark-vpn-reloaded/istark.vpn.starkreloaded/downloading"/>
    <hyperlink ref="K6" r:id="rId4" display="org.strongswan.android" tooltip="https://apkpure.net/strongswan-vpn-client/org.strongswan.android/downloading"/>
    <hyperlink ref="K7" r:id="rId5" display="com.super.speed.vpn.master.proxy" tooltip="https://play.google.com/store/apps/details?id=com.super.s"/>
    <hyperlink ref="K8" r:id="rId6" display="com.jrzheng.supervpnfree" tooltip="https://play.google.com/store/apps/details?id=com.jrzheng"/>
    <hyperlink ref="K9" r:id="rId6" display="com.jrzheng.supervpnfree" tooltip="https://play.google.com/store/apps/details?id=com.jrzheng"/>
    <hyperlink ref="K10" r:id="rId7" display="unlimited.free.vpn.unblock.proxy.supernet.vpn" tooltip="https://play.google.com/store/apps/details?id=unlimited.fre"/>
    <hyperlink ref="J4" r:id="rId8" display="https://www2.unotelly.com/" tooltip="https://www2.unotelly.com/"/>
    <hyperlink ref="J5" r:id="rId9" display="https://web.uppersafe.com/" tooltip="https://web.uppersafe.com/"/>
    <hyperlink ref="J6" r:id="rId10" display="https://www.strongswan.org/" tooltip="https://www.strongswan.org/"/>
    <hyperlink ref="J7" r:id="rId11" display="https://www.quarkvpn.com/privacy.html" tooltip="https://www.quarkvpn.com/privacy.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VPN基础信息</vt:lpstr>
      <vt:lpstr>APK逆向及github源码分析</vt:lpstr>
      <vt:lpstr>官方文档及API分析</vt:lpstr>
      <vt:lpstr>https代理解析</vt:lpstr>
      <vt:lpstr>运行特征分析</vt:lpstr>
      <vt:lpstr>自动化拨测及特征提取</vt:lpstr>
      <vt:lpstr>完成进度</vt:lpstr>
      <vt:lpstr>Confluence更新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GreatEngineer</cp:lastModifiedBy>
  <dcterms:created xsi:type="dcterms:W3CDTF">2023-05-12T11:15:00Z</dcterms:created>
  <dcterms:modified xsi:type="dcterms:W3CDTF">2024-11-08T06:34:51Z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3E9AB566C1BA4909BE53AD6BC76ADAC4_12</vt:lpwstr>
  </property>
</Properties>
</file>